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5"/>
  </bookViews>
  <sheets>
    <sheet name="2015扶贫资金" sheetId="1" r:id="rId1"/>
    <sheet name="2016整合资金" sheetId="2" r:id="rId2"/>
    <sheet name="2016扶贫资金" sheetId="3" r:id="rId3"/>
    <sheet name="2016其他资金" sheetId="4" r:id="rId4"/>
    <sheet name="2016年木瓜村" sheetId="5" r:id="rId5"/>
    <sheet name="2016亲和村" sheetId="6" r:id="rId6"/>
  </sheets>
  <definedNames>
    <definedName name="_xlnm.Print_Titles" localSheetId="0">'2015扶贫资金'!$1:$5</definedName>
    <definedName name="_xlnm.Print_Titles" localSheetId="2">'2016扶贫资金'!$1:$5</definedName>
    <definedName name="_xlnm.Print_Titles" localSheetId="4">'2016年木瓜村'!$1:$5</definedName>
    <definedName name="_xlnm.Print_Titles" localSheetId="5">'2016亲和村'!$1:$5</definedName>
    <definedName name="_xlnm.Print_Titles" localSheetId="1">'2016整合资金'!$1:$5</definedName>
  </definedNames>
  <calcPr fullCalcOnLoad="1"/>
</workbook>
</file>

<file path=xl/comments1.xml><?xml version="1.0" encoding="utf-8"?>
<comments xmlns="http://schemas.openxmlformats.org/spreadsheetml/2006/main">
  <authors>
    <author>张芳向 Netboy</author>
  </authors>
  <commentList>
    <comment ref="I28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总金额15000
</t>
        </r>
      </text>
    </comment>
    <comment ref="I23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20000 整合资金5000
剩余其他资金支付
总8000
</t>
        </r>
      </text>
    </comment>
    <comment ref="D27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18110.92
</t>
        </r>
      </text>
    </comment>
    <comment ref="I20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70000
</t>
        </r>
      </text>
    </comment>
    <comment ref="I10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15240-2950-9000
剩3290</t>
        </r>
      </text>
    </comment>
  </commentList>
</comments>
</file>

<file path=xl/comments2.xml><?xml version="1.0" encoding="utf-8"?>
<comments xmlns="http://schemas.openxmlformats.org/spreadsheetml/2006/main">
  <authors>
    <author>张芳向 Netboy</author>
  </authors>
  <commentList>
    <comment ref="D7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90000
</t>
        </r>
      </text>
    </comment>
    <comment ref="I7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94500
</t>
        </r>
      </text>
    </comment>
    <comment ref="I8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70000
</t>
        </r>
      </text>
    </comment>
    <comment ref="D10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150000
</t>
        </r>
      </text>
    </comment>
    <comment ref="D13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22000多拨2000
</t>
        </r>
      </text>
    </comment>
    <comment ref="I14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总金额15000
</t>
        </r>
      </text>
    </comment>
    <comment ref="I21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20000 扶贫资金5000
剩余其他资金支付
</t>
        </r>
      </text>
    </comment>
    <comment ref="I6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95180
</t>
        </r>
      </text>
    </comment>
    <comment ref="I25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95180
</t>
        </r>
      </text>
    </comment>
    <comment ref="I11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23100剩600
</t>
        </r>
      </text>
    </comment>
  </commentList>
</comments>
</file>

<file path=xl/comments3.xml><?xml version="1.0" encoding="utf-8"?>
<comments xmlns="http://schemas.openxmlformats.org/spreadsheetml/2006/main">
  <authors>
    <author>张芳向 Netboy</author>
  </authors>
  <commentList>
    <comment ref="D17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总金额 90000
</t>
        </r>
      </text>
    </comment>
    <comment ref="I19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70000
</t>
        </r>
      </text>
    </comment>
    <comment ref="D31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150000
其中整合资金30000
</t>
        </r>
      </text>
    </comment>
    <comment ref="I26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95180
</t>
        </r>
      </text>
    </comment>
    <comment ref="I24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70000
</t>
        </r>
      </text>
    </comment>
    <comment ref="I20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94500
</t>
        </r>
      </text>
    </comment>
  </commentList>
</comments>
</file>

<file path=xl/comments4.xml><?xml version="1.0" encoding="utf-8"?>
<comments xmlns="http://schemas.openxmlformats.org/spreadsheetml/2006/main">
  <authors>
    <author>张芳向 Netboy</author>
  </authors>
  <commentList>
    <comment ref="D12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18113.92
</t>
        </r>
      </text>
    </comment>
  </commentList>
</comments>
</file>

<file path=xl/comments5.xml><?xml version="1.0" encoding="utf-8"?>
<comments xmlns="http://schemas.openxmlformats.org/spreadsheetml/2006/main">
  <authors>
    <author>张芳向 Netboy</author>
  </authors>
  <commentList>
    <comment ref="D26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90000
</t>
        </r>
      </text>
    </comment>
    <comment ref="I26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94500
</t>
        </r>
      </text>
    </comment>
    <comment ref="D28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18113.92
</t>
        </r>
      </text>
    </comment>
    <comment ref="D24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总金额 90000
</t>
        </r>
      </text>
    </comment>
    <comment ref="I20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94500
</t>
        </r>
      </text>
    </comment>
    <comment ref="I9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15240-2950-9000
剩3290</t>
        </r>
      </text>
    </comment>
  </commentList>
</comments>
</file>

<file path=xl/comments6.xml><?xml version="1.0" encoding="utf-8"?>
<comments xmlns="http://schemas.openxmlformats.org/spreadsheetml/2006/main">
  <authors>
    <author>张芳向 Netboy</author>
  </authors>
  <commentList>
    <comment ref="D11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150000
其中整合资金30000
</t>
        </r>
      </text>
    </comment>
    <comment ref="D15" authorId="0">
      <text>
        <r>
          <rPr>
            <b/>
            <sz val="9"/>
            <rFont val="宋体"/>
            <family val="0"/>
          </rPr>
          <t>张芳向 Netboy:</t>
        </r>
        <r>
          <rPr>
            <sz val="9"/>
            <rFont val="宋体"/>
            <family val="0"/>
          </rPr>
          <t xml:space="preserve">
150000
</t>
        </r>
      </text>
    </comment>
  </commentList>
</comments>
</file>

<file path=xl/sharedStrings.xml><?xml version="1.0" encoding="utf-8"?>
<sst xmlns="http://schemas.openxmlformats.org/spreadsheetml/2006/main" count="430" uniqueCount="238">
  <si>
    <t>备注</t>
  </si>
  <si>
    <t>序号</t>
  </si>
  <si>
    <t>凭证号</t>
  </si>
  <si>
    <t>收方</t>
  </si>
  <si>
    <t>付方</t>
  </si>
  <si>
    <t>收款时间</t>
  </si>
  <si>
    <t>项目内容</t>
  </si>
  <si>
    <t>金额</t>
  </si>
  <si>
    <t>付款时间</t>
  </si>
  <si>
    <t>支出内容</t>
  </si>
  <si>
    <t>扶贫办拨亲和财政扶贫资金</t>
  </si>
  <si>
    <t>余额</t>
  </si>
  <si>
    <t>亲和村四片公路硬化款</t>
  </si>
  <si>
    <t>亲和村征地款</t>
  </si>
  <si>
    <t>扶贫安置点三通一平资金</t>
  </si>
  <si>
    <t>扶贫安置点基础工程款</t>
  </si>
  <si>
    <t>花邓村三通一平地基砂石款</t>
  </si>
  <si>
    <t>扶贫办拨亲和村财政扶贫经费</t>
  </si>
  <si>
    <t>工信局扶贫帮扶到户补偿款</t>
  </si>
  <si>
    <t>扶贫办拨58号文亲和村财政扶贫经费</t>
  </si>
  <si>
    <t>合计</t>
  </si>
  <si>
    <t>异地搬迁安置区建设设计款</t>
  </si>
  <si>
    <t>扶贫办拨花邓村财政扶贫资金</t>
  </si>
  <si>
    <t>扶贫办拨花邓村财政扶贫资金异地搬迁款</t>
  </si>
  <si>
    <t>异地搬迁征地补偿款</t>
  </si>
  <si>
    <t>饮水工程款</t>
  </si>
  <si>
    <t>1#</t>
  </si>
  <si>
    <t>9#</t>
  </si>
  <si>
    <t>13#</t>
  </si>
  <si>
    <t>5#</t>
  </si>
  <si>
    <t>7#</t>
  </si>
  <si>
    <t>2#</t>
  </si>
  <si>
    <t>14#</t>
  </si>
  <si>
    <t>15#</t>
  </si>
  <si>
    <t>6#</t>
  </si>
  <si>
    <t>10#</t>
  </si>
  <si>
    <t>19#</t>
  </si>
  <si>
    <t>20#</t>
  </si>
  <si>
    <t>异地搬迁移民点工程款</t>
  </si>
  <si>
    <t>28#</t>
  </si>
  <si>
    <t>8#</t>
  </si>
  <si>
    <t>4#</t>
  </si>
  <si>
    <t>3#</t>
  </si>
  <si>
    <r>
      <t>1</t>
    </r>
    <r>
      <rPr>
        <sz val="12"/>
        <rFont val="宋体"/>
        <family val="0"/>
      </rPr>
      <t>#</t>
    </r>
  </si>
  <si>
    <t>花邓村修路工程款</t>
  </si>
  <si>
    <t>扶贫办拨花邓村扶贫资金</t>
  </si>
  <si>
    <r>
      <t>1</t>
    </r>
    <r>
      <rPr>
        <sz val="12"/>
        <rFont val="宋体"/>
        <family val="0"/>
      </rPr>
      <t>6#</t>
    </r>
  </si>
  <si>
    <t>集镇至移民村路灯工程款</t>
  </si>
  <si>
    <t>25#</t>
  </si>
  <si>
    <t>30#</t>
  </si>
  <si>
    <t>10#</t>
  </si>
  <si>
    <t>36#</t>
  </si>
  <si>
    <r>
      <t>2</t>
    </r>
    <r>
      <rPr>
        <sz val="12"/>
        <rFont val="宋体"/>
        <family val="0"/>
      </rPr>
      <t>#</t>
    </r>
  </si>
  <si>
    <t>村级路灯亮化工程款</t>
  </si>
  <si>
    <t>大洞组组级硬化路面款</t>
  </si>
  <si>
    <t>12#</t>
  </si>
  <si>
    <t>大洞组组级路面整修款</t>
  </si>
  <si>
    <t>16#</t>
  </si>
  <si>
    <t>大洞组瑞勤门前路面硬化款</t>
  </si>
  <si>
    <t>24#</t>
  </si>
  <si>
    <t>4#</t>
  </si>
  <si>
    <t>2#</t>
  </si>
  <si>
    <t>3#</t>
  </si>
  <si>
    <t>花邓村三通一平地水泥款</t>
  </si>
  <si>
    <t>花邓村三通一平挖机工资款</t>
  </si>
  <si>
    <t>花邓移民工程迁坟补偿款</t>
  </si>
  <si>
    <t>木瓜村财政扶贫资金</t>
  </si>
  <si>
    <t>5#</t>
  </si>
  <si>
    <t>异地搬迁安置区设计经费</t>
  </si>
  <si>
    <t>4#</t>
  </si>
  <si>
    <t>村级道路维修款</t>
  </si>
  <si>
    <t>花邓片道路维修款</t>
  </si>
  <si>
    <t>异地搬迁迁坟补偿款</t>
  </si>
  <si>
    <t>通村公路拓宽硬化工程款</t>
  </si>
  <si>
    <t>亲和村四片公路硬化款</t>
  </si>
  <si>
    <t>工业企业改革局拨亲和村扶贫资金</t>
  </si>
  <si>
    <t>15</t>
  </si>
  <si>
    <t>大洞组组级道路硬化工程款</t>
  </si>
  <si>
    <t>湘财农指拨亲和村修路款</t>
  </si>
  <si>
    <t>1</t>
  </si>
  <si>
    <t>村级上弯组道路硬化工程款</t>
  </si>
  <si>
    <t>托塘等山塘维修款</t>
  </si>
  <si>
    <t>老年活动中心工程款</t>
  </si>
  <si>
    <t>农业股拨下江村扶贫资金</t>
  </si>
  <si>
    <t>观音岩修路款</t>
  </si>
  <si>
    <t>村级安装路灯款</t>
  </si>
  <si>
    <t>项目余额</t>
  </si>
  <si>
    <t>收方</t>
  </si>
  <si>
    <t>付方</t>
  </si>
  <si>
    <t>项目余额</t>
  </si>
  <si>
    <t>余额</t>
  </si>
  <si>
    <t>备注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</si>
  <si>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</si>
  <si>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</si>
  <si>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</si>
  <si>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</si>
  <si>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</si>
  <si>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</si>
  <si>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</si>
  <si>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合计</t>
  </si>
  <si>
    <t>花邓村扶贫安置点三通一平资金</t>
  </si>
  <si>
    <t>拨木瓜村以工代赈资金</t>
  </si>
  <si>
    <t>拨亲和村以工代赈资金</t>
  </si>
  <si>
    <t>拨礼仁村以工代赈资金</t>
  </si>
  <si>
    <t>拨大兴村以工代赈资金</t>
  </si>
  <si>
    <t>拨平坳村以工代赈资金</t>
  </si>
  <si>
    <t>拨后岩村以工代赈资金</t>
  </si>
  <si>
    <t>拨上中村扶贫资金</t>
  </si>
  <si>
    <t>拨金坪村财政扶贫资金</t>
  </si>
  <si>
    <t>编制单位：平江县木金乡财政所农村财务代理服务中心</t>
  </si>
  <si>
    <t>花邓片异地搬迁征地款</t>
  </si>
  <si>
    <t>扶贫办拨大兴财政扶贫村级公路建设资金</t>
  </si>
  <si>
    <t>扶贫办拨后岩财政扶贫资金村级公路建设</t>
  </si>
  <si>
    <t>农村饮水办拨亲和村饮水安全巩固提升工程款</t>
  </si>
  <si>
    <t>拨保联村沟渠疏浚资金</t>
  </si>
  <si>
    <t>拨保全村沟渠疏浚资金</t>
  </si>
  <si>
    <t>拨公安村沟渠疏浚资金</t>
  </si>
  <si>
    <t>拨金坪村沟渠疏浚资金</t>
  </si>
  <si>
    <t>拨上中村沟渠疏浚资金</t>
  </si>
  <si>
    <t>拨南塘村沟渠疏浚资金</t>
  </si>
  <si>
    <t>拨青芬村沟渠疏浚资金</t>
  </si>
  <si>
    <t>拨后岩村沟渠疏浚资金</t>
  </si>
  <si>
    <t>拨礼仁村沟渠疏浚资金</t>
  </si>
  <si>
    <t>拨大桥村沟渠疏浚资金</t>
  </si>
  <si>
    <t>编制单位：平江县木金乡财政所农村财务代理服务中心</t>
  </si>
  <si>
    <t>收方</t>
  </si>
  <si>
    <t>付方</t>
  </si>
  <si>
    <t>项目余额</t>
  </si>
  <si>
    <t>余额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</si>
  <si>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</si>
  <si>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</si>
  <si>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</si>
  <si>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</si>
  <si>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</si>
  <si>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</si>
  <si>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</si>
  <si>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合计</t>
  </si>
  <si>
    <t>财政局拨礼仁村扶贫专项老区资金</t>
  </si>
  <si>
    <t>扶贫办拨公安村财政扶贫资金</t>
  </si>
  <si>
    <t>扶贫办拨南塘村财政扶贫资金</t>
  </si>
  <si>
    <t>东风组公路硬化工程款</t>
  </si>
  <si>
    <t>木瓜村扶贫资金</t>
  </si>
  <si>
    <t>大兴村扶贫资金</t>
  </si>
  <si>
    <t>大桥村扶贫资金</t>
  </si>
  <si>
    <t>礼仁村扶贫资金</t>
  </si>
  <si>
    <t>金坪村扶贫资金</t>
  </si>
  <si>
    <t>上中村扶贫资金</t>
  </si>
  <si>
    <t>保联村扶贫资金</t>
  </si>
  <si>
    <t>扶贫办拨89号文亲和村财政扶贫经费</t>
  </si>
  <si>
    <t>邓花江路段路灯亮化工程款</t>
  </si>
  <si>
    <t>白毛塘维修工程款</t>
  </si>
  <si>
    <t>鲁家组修路工程款</t>
  </si>
  <si>
    <t>上新组窍塘维修工程款</t>
  </si>
  <si>
    <t>苏垅片申家、邓家道路维修款</t>
  </si>
  <si>
    <t>16</t>
  </si>
  <si>
    <t>20</t>
  </si>
  <si>
    <t>金坪村王家组山塘工程款</t>
  </si>
  <si>
    <t>背屋至胡家组通组公路硬化水泥款</t>
  </si>
  <si>
    <t>金坪村汉里组山塘维修款</t>
  </si>
  <si>
    <t>翁段组道路硬化工程款</t>
  </si>
  <si>
    <t>罗家组太阳能路灯款</t>
  </si>
  <si>
    <t>扶贫办拨大兴村建电商服务站经费</t>
  </si>
  <si>
    <t>22</t>
  </si>
  <si>
    <t>同心组公路硬化款</t>
  </si>
  <si>
    <t>10</t>
  </si>
  <si>
    <t>新联组新修组级毛路款</t>
  </si>
  <si>
    <t>4</t>
  </si>
  <si>
    <t>小青芬路面拓宽水泥、挖机款</t>
  </si>
  <si>
    <t>6</t>
  </si>
  <si>
    <t>后岩村公路硬化加固钢材款</t>
  </si>
  <si>
    <t>2</t>
  </si>
  <si>
    <t>3</t>
  </si>
  <si>
    <t>枧下组饮水工程款</t>
  </si>
  <si>
    <t>礼仁村主干公路拓宽附件工程款</t>
  </si>
  <si>
    <t>7.18水毁工程款</t>
  </si>
  <si>
    <t>烂泥组道路基础工程款</t>
  </si>
  <si>
    <t>大桥铺正垅里饮水工程款</t>
  </si>
  <si>
    <t>亲和村扶贫资金</t>
  </si>
  <si>
    <t>老年活动中心工程款</t>
  </si>
  <si>
    <t>编制单位：平江县木金乡财政所农村财务代理服务中心</t>
  </si>
  <si>
    <t>拨亲和村安置点征地及三通一平经费</t>
  </si>
  <si>
    <t>拨亲和村扶贫安置点建设工程款</t>
  </si>
  <si>
    <t>拨亲和村扶贫安置点三通一平资金</t>
  </si>
  <si>
    <t>异地搬迁办拨亲和村异地扶贫资金</t>
  </si>
  <si>
    <t>异地搬迁指挥部拨亲和村安置房建设资金</t>
  </si>
  <si>
    <t>扶贫办拨木瓜村扶贫资金</t>
  </si>
  <si>
    <t>扶贫办拨亲和村信息平台建设</t>
  </si>
  <si>
    <t>编制单位：平江县木金乡财政所农村财务代理服务中心</t>
  </si>
  <si>
    <t>收方</t>
  </si>
  <si>
    <t>付方</t>
  </si>
  <si>
    <t>项目余额</t>
  </si>
  <si>
    <t>余额</t>
  </si>
  <si>
    <t>备注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</si>
  <si>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</si>
  <si>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</si>
  <si>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</si>
  <si>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</si>
  <si>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</si>
  <si>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</si>
  <si>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</si>
  <si>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2#</t>
  </si>
  <si>
    <t>1#</t>
  </si>
  <si>
    <t>亲和村四片公路硬化款</t>
  </si>
  <si>
    <t>拨亲和村以工代赈资金</t>
  </si>
  <si>
    <t>7#</t>
  </si>
  <si>
    <t>大洞组组级硬化路面款</t>
  </si>
  <si>
    <t>大洞组组级路面整修款</t>
  </si>
  <si>
    <t>合计</t>
  </si>
  <si>
    <t>收方</t>
  </si>
  <si>
    <t>付方</t>
  </si>
  <si>
    <t>余额</t>
  </si>
  <si>
    <t>备注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</si>
  <si>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</si>
  <si>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</si>
  <si>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</si>
  <si>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</si>
  <si>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</si>
  <si>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</si>
  <si>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</si>
  <si>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合计</t>
  </si>
  <si>
    <t>村级财务负责人：张犹善</t>
  </si>
  <si>
    <t>填表人：李双双</t>
  </si>
  <si>
    <t xml:space="preserve">  </t>
  </si>
  <si>
    <t>序号</t>
  </si>
  <si>
    <t>备注</t>
  </si>
  <si>
    <t>塘山源路面硬化工程款</t>
  </si>
  <si>
    <t>塘山源路面硬化工程款</t>
  </si>
  <si>
    <t>1</t>
  </si>
  <si>
    <t>农村饮水办拨亲和村饮水安全巩固提升工程款</t>
  </si>
  <si>
    <t>扶贫办拨58号文亲和村财政扶贫经费</t>
  </si>
  <si>
    <t>木瓜村财政扶贫资金</t>
  </si>
  <si>
    <t>发改局拨南塘村以工代赈资金</t>
  </si>
  <si>
    <t>平江县木金乡扶贫资金台账（2016年）</t>
  </si>
  <si>
    <t>平江县木金乡扶贫资金台账（2015年）</t>
  </si>
  <si>
    <t>平江县木金乡扶贫整合资金台账（2016年）</t>
  </si>
  <si>
    <t>平江县木金乡木瓜村扶贫资金台账</t>
  </si>
  <si>
    <t>平江县木金乡亲和村扶贫资金台账</t>
  </si>
  <si>
    <t>平江县木金乡扶贫其他资金台账（2016年）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</si>
</sst>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.00"/>
    <numFmt numFmtId="185" formatCode="#,##0_);[Red]\(#,##0\)"/>
    <numFmt numFmtId="186" formatCode="0_ "/>
    <numFmt numFmtId="187" formatCode="000000"/>
    <numFmt numFmtId="188" formatCode="m&quot;月&quot;d&quot;日&quot;;@"/>
    <numFmt numFmtId="189" formatCode="yyyy/m/d;@"/>
    <numFmt numFmtId="190" formatCode="mmm/yyyy"/>
    <numFmt numFmtId="191" formatCode="0.00_ "/>
    <numFmt numFmtId="192" formatCode="#,##0.00_);[Red]\(#,##0.00\)"/>
    <numFmt numFmtId="193" formatCode="0.0_ "/>
    <numFmt numFmtId="194" formatCode="0.00_);[Red]\(0.00\)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8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8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86" fontId="0" fillId="0" borderId="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8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85" fontId="0" fillId="0" borderId="1" xfId="0" applyNumberFormat="1" applyFont="1" applyFill="1" applyBorder="1" applyAlignment="1">
      <alignment horizontal="center" vertical="center" wrapText="1"/>
    </xf>
    <xf numFmtId="186" fontId="0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6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16" applyFont="1" applyFill="1" applyBorder="1" applyAlignment="1">
      <alignment vertical="center"/>
      <protection/>
    </xf>
    <xf numFmtId="0" fontId="0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85" fontId="0" fillId="0" borderId="3" xfId="0" applyNumberForma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/>
    </xf>
    <xf numFmtId="189" fontId="0" fillId="0" borderId="3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4" xfId="16" applyNumberFormat="1" applyFont="1" applyFill="1" applyBorder="1" applyAlignment="1">
      <alignment vertical="center"/>
      <protection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186" fontId="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4" xfId="1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9" fontId="0" fillId="0" borderId="5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185" fontId="0" fillId="0" borderId="3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186" fontId="0" fillId="0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9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16" applyFont="1" applyFill="1" applyBorder="1" applyAlignment="1">
      <alignment horizontal="left" vertical="center"/>
      <protection/>
    </xf>
    <xf numFmtId="186" fontId="5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 wrapText="1"/>
    </xf>
    <xf numFmtId="0" fontId="0" fillId="0" borderId="4" xfId="16" applyFont="1" applyFill="1" applyBorder="1" applyAlignment="1">
      <alignment vertical="center" wrapText="1"/>
      <protection/>
    </xf>
    <xf numFmtId="18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86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86" fontId="0" fillId="0" borderId="0" xfId="0" applyNumberFormat="1" applyFill="1" applyBorder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0" fillId="0" borderId="7" xfId="0" applyNumberFormat="1" applyFill="1" applyBorder="1" applyAlignment="1">
      <alignment horizontal="center" vertical="center"/>
    </xf>
    <xf numFmtId="186" fontId="0" fillId="0" borderId="2" xfId="0" applyNumberFormat="1" applyFill="1" applyBorder="1" applyAlignment="1">
      <alignment horizontal="center" vertical="center"/>
    </xf>
    <xf numFmtId="186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91" fontId="0" fillId="0" borderId="1" xfId="0" applyNumberFormat="1" applyFill="1" applyBorder="1" applyAlignment="1">
      <alignment horizontal="center" vertical="center" wrapText="1"/>
    </xf>
    <xf numFmtId="194" fontId="0" fillId="0" borderId="1" xfId="0" applyNumberFormat="1" applyFont="1" applyFill="1" applyBorder="1" applyAlignment="1">
      <alignment horizontal="center" vertical="center"/>
    </xf>
    <xf numFmtId="191" fontId="0" fillId="0" borderId="1" xfId="0" applyNumberFormat="1" applyFont="1" applyFill="1" applyBorder="1" applyAlignment="1">
      <alignment horizontal="center" vertical="center" wrapText="1"/>
    </xf>
    <xf numFmtId="192" fontId="0" fillId="0" borderId="1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8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86" fontId="0" fillId="0" borderId="6" xfId="0" applyNumberFormat="1" applyFont="1" applyFill="1" applyBorder="1" applyAlignment="1">
      <alignment horizontal="center" vertical="center" wrapText="1"/>
    </xf>
    <xf numFmtId="186" fontId="0" fillId="0" borderId="3" xfId="0" applyNumberFormat="1" applyFont="1" applyFill="1" applyBorder="1" applyAlignment="1">
      <alignment horizontal="center" vertical="center" wrapText="1"/>
    </xf>
    <xf numFmtId="186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8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0" fontId="4" fillId="0" borderId="0" xfId="19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86" fontId="0" fillId="0" borderId="5" xfId="0" applyNumberFormat="1" applyFill="1" applyBorder="1" applyAlignment="1">
      <alignment horizontal="center" vertical="center"/>
    </xf>
    <xf numFmtId="186" fontId="0" fillId="0" borderId="6" xfId="0" applyNumberFormat="1" applyFill="1" applyBorder="1" applyAlignment="1">
      <alignment horizontal="center" vertical="center"/>
    </xf>
    <xf numFmtId="186" fontId="0" fillId="0" borderId="3" xfId="0" applyNumberFormat="1" applyFill="1" applyBorder="1" applyAlignment="1">
      <alignment horizontal="center" vertical="center"/>
    </xf>
    <xf numFmtId="189" fontId="0" fillId="0" borderId="5" xfId="0" applyNumberFormat="1" applyFill="1" applyBorder="1" applyAlignment="1">
      <alignment horizontal="center" vertical="center"/>
    </xf>
    <xf numFmtId="189" fontId="0" fillId="0" borderId="6" xfId="0" applyNumberFormat="1" applyFill="1" applyBorder="1" applyAlignment="1">
      <alignment horizontal="center" vertical="center"/>
    </xf>
    <xf numFmtId="189" fontId="0" fillId="0" borderId="3" xfId="0" applyNumberFormat="1" applyFill="1" applyBorder="1" applyAlignment="1">
      <alignment horizontal="center" vertical="center"/>
    </xf>
    <xf numFmtId="186" fontId="5" fillId="0" borderId="8" xfId="0" applyNumberFormat="1" applyFont="1" applyFill="1" applyBorder="1" applyAlignment="1">
      <alignment horizontal="center" vertical="center"/>
    </xf>
    <xf numFmtId="186" fontId="5" fillId="0" borderId="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horizontal="center" vertical="center"/>
    </xf>
    <xf numFmtId="0" fontId="4" fillId="0" borderId="0" xfId="16" applyFont="1" applyFill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6" fontId="0" fillId="0" borderId="5" xfId="0" applyNumberFormat="1" applyFill="1" applyBorder="1" applyAlignment="1">
      <alignment horizontal="center" vertical="center" wrapText="1"/>
    </xf>
    <xf numFmtId="186" fontId="0" fillId="0" borderId="3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16" applyFont="1" applyFill="1" applyBorder="1" applyAlignment="1">
      <alignment horizontal="left" vertical="center"/>
      <protection/>
    </xf>
    <xf numFmtId="0" fontId="0" fillId="0" borderId="4" xfId="16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18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85" fontId="0" fillId="0" borderId="5" xfId="0" applyNumberFormat="1" applyFill="1" applyBorder="1" applyAlignment="1">
      <alignment horizontal="center" vertical="center"/>
    </xf>
    <xf numFmtId="185" fontId="0" fillId="0" borderId="6" xfId="0" applyNumberFormat="1" applyFill="1" applyBorder="1" applyAlignment="1">
      <alignment horizontal="center" vertical="center"/>
    </xf>
    <xf numFmtId="185" fontId="0" fillId="0" borderId="3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6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185" fontId="0" fillId="0" borderId="5" xfId="0" applyNumberFormat="1" applyFill="1" applyBorder="1" applyAlignment="1">
      <alignment horizontal="center" vertical="center" wrapText="1"/>
    </xf>
    <xf numFmtId="185" fontId="0" fillId="0" borderId="3" xfId="0" applyNumberFormat="1" applyFill="1" applyBorder="1" applyAlignment="1">
      <alignment horizontal="center" vertical="center" wrapText="1"/>
    </xf>
    <xf numFmtId="18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H8" sqref="H8"/>
    </sheetView>
  </sheetViews>
  <sheetFormatPr defaultColWidth="9.00390625" defaultRowHeight="14.25"/>
  <cols>
    <col min="1" max="1" width="3.25390625" style="1" customWidth="1"/>
    <col min="2" max="2" width="10.625" style="24" customWidth="1"/>
    <col min="3" max="3" width="24.75390625" style="40" customWidth="1"/>
    <col min="4" max="4" width="8.75390625" style="86" customWidth="1"/>
    <col min="5" max="5" width="4.375" style="1" customWidth="1"/>
    <col min="6" max="6" width="3.75390625" style="87" customWidth="1"/>
    <col min="7" max="7" width="10.625" style="1" customWidth="1"/>
    <col min="8" max="8" width="22.875" style="40" customWidth="1"/>
    <col min="9" max="9" width="7.75390625" style="16" customWidth="1"/>
    <col min="10" max="10" width="3.875" style="1" customWidth="1"/>
    <col min="11" max="11" width="6.75390625" style="16" customWidth="1"/>
    <col min="12" max="12" width="10.00390625" style="16" customWidth="1"/>
    <col min="13" max="16384" width="9.00390625" style="1" customWidth="1"/>
  </cols>
  <sheetData>
    <row r="1" spans="1:12" ht="25.5">
      <c r="A1" s="141" t="s">
        <v>233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6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5" customFormat="1" ht="14.25">
      <c r="A3" s="155" t="s">
        <v>124</v>
      </c>
      <c r="B3" s="155"/>
      <c r="C3" s="155"/>
      <c r="D3" s="155"/>
      <c r="E3" s="155"/>
      <c r="F3" s="155"/>
      <c r="G3" s="155"/>
      <c r="H3" s="79"/>
      <c r="I3" s="60"/>
      <c r="J3" s="156"/>
      <c r="K3" s="156"/>
      <c r="L3" s="156"/>
    </row>
    <row r="4" spans="1:13" s="6" customFormat="1" ht="29.25" customHeight="1">
      <c r="A4" s="142" t="s">
        <v>125</v>
      </c>
      <c r="B4" s="142"/>
      <c r="C4" s="142"/>
      <c r="D4" s="142"/>
      <c r="E4" s="142"/>
      <c r="F4" s="142" t="s">
        <v>126</v>
      </c>
      <c r="G4" s="142"/>
      <c r="H4" s="142"/>
      <c r="I4" s="142"/>
      <c r="J4" s="142"/>
      <c r="K4" s="151" t="s">
        <v>127</v>
      </c>
      <c r="L4" s="142" t="s">
        <v>128</v>
      </c>
      <c r="M4" s="142" t="s">
        <v>224</v>
      </c>
    </row>
    <row r="5" spans="1:13" s="10" customFormat="1" ht="45" customHeight="1">
      <c r="A5" s="7" t="s">
        <v>129</v>
      </c>
      <c r="B5" s="8" t="s">
        <v>130</v>
      </c>
      <c r="C5" s="7" t="s">
        <v>131</v>
      </c>
      <c r="D5" s="9" t="s">
        <v>132</v>
      </c>
      <c r="E5" s="7" t="s">
        <v>133</v>
      </c>
      <c r="F5" s="7" t="s">
        <v>223</v>
      </c>
      <c r="G5" s="7" t="s">
        <v>134</v>
      </c>
      <c r="H5" s="7" t="s">
        <v>135</v>
      </c>
      <c r="I5" s="7" t="s">
        <v>132</v>
      </c>
      <c r="J5" s="7" t="s">
        <v>133</v>
      </c>
      <c r="K5" s="151"/>
      <c r="L5" s="142"/>
      <c r="M5" s="142"/>
    </row>
    <row r="6" spans="1:13" s="16" customFormat="1" ht="29.25" customHeight="1">
      <c r="A6" s="11">
        <v>1</v>
      </c>
      <c r="B6" s="46">
        <v>42216</v>
      </c>
      <c r="C6" s="37" t="s">
        <v>137</v>
      </c>
      <c r="D6" s="13">
        <v>40000</v>
      </c>
      <c r="E6" s="50" t="s">
        <v>79</v>
      </c>
      <c r="F6" s="11">
        <v>1</v>
      </c>
      <c r="G6" s="48">
        <v>42277</v>
      </c>
      <c r="H6" s="37" t="s">
        <v>80</v>
      </c>
      <c r="I6" s="14">
        <v>40000</v>
      </c>
      <c r="J6" s="14">
        <v>1</v>
      </c>
      <c r="K6" s="13">
        <f>+D6-I6</f>
        <v>0</v>
      </c>
      <c r="L6" s="83">
        <f>+D6-I6</f>
        <v>0</v>
      </c>
      <c r="M6" s="14"/>
    </row>
    <row r="7" spans="1:13" s="10" customFormat="1" ht="29.25" customHeight="1">
      <c r="A7" s="28">
        <v>2</v>
      </c>
      <c r="B7" s="53">
        <v>42391</v>
      </c>
      <c r="C7" s="42" t="s">
        <v>22</v>
      </c>
      <c r="D7" s="7">
        <v>30000</v>
      </c>
      <c r="E7" s="42" t="s">
        <v>43</v>
      </c>
      <c r="F7" s="28">
        <v>2</v>
      </c>
      <c r="G7" s="52">
        <v>42397</v>
      </c>
      <c r="H7" s="42" t="s">
        <v>44</v>
      </c>
      <c r="I7" s="7">
        <v>30000</v>
      </c>
      <c r="J7" s="7" t="s">
        <v>52</v>
      </c>
      <c r="K7" s="57">
        <f>+D7-I7</f>
        <v>0</v>
      </c>
      <c r="L7" s="9">
        <f>+L6+D7-I7</f>
        <v>0</v>
      </c>
      <c r="M7" s="7"/>
    </row>
    <row r="8" spans="1:13" s="10" customFormat="1" ht="29.25" customHeight="1">
      <c r="A8" s="152">
        <v>3</v>
      </c>
      <c r="B8" s="160">
        <v>42401</v>
      </c>
      <c r="C8" s="153" t="s">
        <v>45</v>
      </c>
      <c r="D8" s="153">
        <v>5000</v>
      </c>
      <c r="E8" s="153" t="s">
        <v>43</v>
      </c>
      <c r="F8" s="28">
        <v>3</v>
      </c>
      <c r="G8" s="52">
        <v>42403</v>
      </c>
      <c r="H8" s="37" t="s">
        <v>70</v>
      </c>
      <c r="I8" s="14">
        <v>1250</v>
      </c>
      <c r="J8" s="29">
        <v>11</v>
      </c>
      <c r="K8" s="154">
        <f>+D8-I8-I9</f>
        <v>2950</v>
      </c>
      <c r="L8" s="57">
        <f>+L7+D8-I8</f>
        <v>3750</v>
      </c>
      <c r="M8" s="7"/>
    </row>
    <row r="9" spans="1:13" s="10" customFormat="1" ht="29.25" customHeight="1">
      <c r="A9" s="152"/>
      <c r="B9" s="160"/>
      <c r="C9" s="153"/>
      <c r="D9" s="153"/>
      <c r="E9" s="153"/>
      <c r="F9" s="28">
        <v>3</v>
      </c>
      <c r="G9" s="52">
        <v>42397</v>
      </c>
      <c r="H9" s="42" t="s">
        <v>44</v>
      </c>
      <c r="I9" s="7">
        <v>800</v>
      </c>
      <c r="J9" s="7" t="s">
        <v>52</v>
      </c>
      <c r="K9" s="154"/>
      <c r="L9" s="57">
        <f aca="true" t="shared" si="0" ref="L9:L28">+L8+D9-I9</f>
        <v>2950</v>
      </c>
      <c r="M9" s="7"/>
    </row>
    <row r="10" spans="1:13" s="10" customFormat="1" ht="32.25" customHeight="1">
      <c r="A10" s="143">
        <v>5</v>
      </c>
      <c r="B10" s="145">
        <v>42403</v>
      </c>
      <c r="C10" s="147" t="s">
        <v>22</v>
      </c>
      <c r="D10" s="147">
        <v>45000</v>
      </c>
      <c r="E10" s="147" t="s">
        <v>46</v>
      </c>
      <c r="F10" s="59">
        <v>7</v>
      </c>
      <c r="G10" s="52">
        <v>42641</v>
      </c>
      <c r="H10" s="42" t="s">
        <v>71</v>
      </c>
      <c r="I10" s="7">
        <v>15240</v>
      </c>
      <c r="J10" s="7">
        <v>18</v>
      </c>
      <c r="K10" s="149">
        <v>0</v>
      </c>
      <c r="L10" s="57">
        <f t="shared" si="0"/>
        <v>32710</v>
      </c>
      <c r="M10" s="7"/>
    </row>
    <row r="11" spans="1:13" s="10" customFormat="1" ht="32.25" customHeight="1">
      <c r="A11" s="144"/>
      <c r="B11" s="146"/>
      <c r="C11" s="148"/>
      <c r="D11" s="148"/>
      <c r="E11" s="148"/>
      <c r="F11" s="18">
        <v>21</v>
      </c>
      <c r="G11" s="49">
        <v>42726</v>
      </c>
      <c r="H11" s="29" t="s">
        <v>225</v>
      </c>
      <c r="I11" s="14">
        <v>29760</v>
      </c>
      <c r="J11" s="18">
        <v>7</v>
      </c>
      <c r="K11" s="150"/>
      <c r="L11" s="57">
        <f t="shared" si="0"/>
        <v>2950</v>
      </c>
      <c r="M11" s="7"/>
    </row>
    <row r="12" spans="1:13" s="10" customFormat="1" ht="29.25" customHeight="1">
      <c r="A12" s="28">
        <v>5</v>
      </c>
      <c r="B12" s="46">
        <v>42366</v>
      </c>
      <c r="C12" s="7" t="s">
        <v>75</v>
      </c>
      <c r="D12" s="9">
        <v>100000</v>
      </c>
      <c r="E12" s="7">
        <v>22</v>
      </c>
      <c r="F12" s="28">
        <v>5</v>
      </c>
      <c r="G12" s="48">
        <v>42389</v>
      </c>
      <c r="H12" s="37" t="s">
        <v>74</v>
      </c>
      <c r="I12" s="7">
        <v>100000</v>
      </c>
      <c r="J12" s="7">
        <v>11</v>
      </c>
      <c r="K12" s="13">
        <f>+D12-I12</f>
        <v>0</v>
      </c>
      <c r="L12" s="57">
        <f t="shared" si="0"/>
        <v>2950</v>
      </c>
      <c r="M12" s="7"/>
    </row>
    <row r="13" spans="1:13" s="16" customFormat="1" ht="29.25" customHeight="1">
      <c r="A13" s="11">
        <v>6</v>
      </c>
      <c r="B13" s="46">
        <v>42366</v>
      </c>
      <c r="C13" s="37" t="s">
        <v>78</v>
      </c>
      <c r="D13" s="13">
        <v>40000</v>
      </c>
      <c r="E13" s="50" t="s">
        <v>76</v>
      </c>
      <c r="F13" s="11">
        <v>6</v>
      </c>
      <c r="G13" s="48">
        <v>42366</v>
      </c>
      <c r="H13" s="37" t="s">
        <v>77</v>
      </c>
      <c r="I13" s="14">
        <v>40000</v>
      </c>
      <c r="J13" s="14">
        <v>24</v>
      </c>
      <c r="K13" s="13">
        <v>0</v>
      </c>
      <c r="L13" s="57">
        <f t="shared" si="0"/>
        <v>2950</v>
      </c>
      <c r="M13" s="14"/>
    </row>
    <row r="14" spans="1:13" s="31" customFormat="1" ht="29.25" customHeight="1">
      <c r="A14" s="152">
        <v>7</v>
      </c>
      <c r="B14" s="158">
        <v>42389</v>
      </c>
      <c r="C14" s="154" t="s">
        <v>138</v>
      </c>
      <c r="D14" s="159">
        <v>30000</v>
      </c>
      <c r="E14" s="154">
        <v>4</v>
      </c>
      <c r="F14" s="152">
        <v>7</v>
      </c>
      <c r="G14" s="3">
        <v>42451</v>
      </c>
      <c r="H14" s="29" t="s">
        <v>81</v>
      </c>
      <c r="I14" s="29">
        <v>12603</v>
      </c>
      <c r="J14" s="29">
        <v>24</v>
      </c>
      <c r="K14" s="140">
        <v>0</v>
      </c>
      <c r="L14" s="57">
        <f t="shared" si="0"/>
        <v>20347</v>
      </c>
      <c r="M14" s="29"/>
    </row>
    <row r="15" spans="1:13" ht="29.25" customHeight="1">
      <c r="A15" s="152"/>
      <c r="B15" s="158"/>
      <c r="C15" s="154"/>
      <c r="D15" s="159"/>
      <c r="E15" s="154"/>
      <c r="F15" s="152"/>
      <c r="G15" s="49">
        <v>42754</v>
      </c>
      <c r="H15" s="38" t="s">
        <v>82</v>
      </c>
      <c r="I15" s="14">
        <v>17397</v>
      </c>
      <c r="J15" s="14">
        <v>44</v>
      </c>
      <c r="K15" s="140"/>
      <c r="L15" s="57">
        <f t="shared" si="0"/>
        <v>2950</v>
      </c>
      <c r="M15" s="18"/>
    </row>
    <row r="16" spans="1:13" s="31" customFormat="1" ht="29.25" customHeight="1">
      <c r="A16" s="152">
        <v>8</v>
      </c>
      <c r="B16" s="158">
        <v>42397</v>
      </c>
      <c r="C16" s="154" t="s">
        <v>83</v>
      </c>
      <c r="D16" s="159">
        <v>40000</v>
      </c>
      <c r="E16" s="154">
        <v>3</v>
      </c>
      <c r="F16" s="28">
        <v>8</v>
      </c>
      <c r="G16" s="3">
        <v>42404</v>
      </c>
      <c r="H16" s="29" t="s">
        <v>84</v>
      </c>
      <c r="I16" s="29">
        <v>25188.9</v>
      </c>
      <c r="J16" s="29">
        <v>19</v>
      </c>
      <c r="K16" s="140">
        <v>0</v>
      </c>
      <c r="L16" s="57">
        <f t="shared" si="0"/>
        <v>17761.1</v>
      </c>
      <c r="M16" s="29"/>
    </row>
    <row r="17" spans="1:13" ht="29.25" customHeight="1">
      <c r="A17" s="152"/>
      <c r="B17" s="158"/>
      <c r="C17" s="154"/>
      <c r="D17" s="159"/>
      <c r="E17" s="154"/>
      <c r="F17" s="11">
        <v>8</v>
      </c>
      <c r="G17" s="49">
        <v>42450</v>
      </c>
      <c r="H17" s="29" t="s">
        <v>85</v>
      </c>
      <c r="I17" s="14">
        <v>14811.1</v>
      </c>
      <c r="J17" s="18">
        <v>17</v>
      </c>
      <c r="K17" s="140"/>
      <c r="L17" s="57">
        <f t="shared" si="0"/>
        <v>2949.999999999998</v>
      </c>
      <c r="M17" s="18"/>
    </row>
    <row r="18" spans="1:13" ht="29.25" customHeight="1">
      <c r="A18" s="28">
        <v>9</v>
      </c>
      <c r="B18" s="3">
        <v>42389</v>
      </c>
      <c r="C18" s="29" t="s">
        <v>139</v>
      </c>
      <c r="D18" s="30">
        <v>10000</v>
      </c>
      <c r="E18" s="29">
        <v>24</v>
      </c>
      <c r="F18" s="11">
        <v>9</v>
      </c>
      <c r="G18" s="49">
        <v>42443</v>
      </c>
      <c r="H18" s="29" t="s">
        <v>140</v>
      </c>
      <c r="I18" s="14">
        <v>10000</v>
      </c>
      <c r="J18" s="18">
        <v>6</v>
      </c>
      <c r="K18" s="57">
        <v>0</v>
      </c>
      <c r="L18" s="57">
        <f t="shared" si="0"/>
        <v>2949.999999999998</v>
      </c>
      <c r="M18" s="18"/>
    </row>
    <row r="19" spans="1:13" ht="29.25" customHeight="1">
      <c r="A19" s="28">
        <v>10</v>
      </c>
      <c r="B19" s="3">
        <v>42760</v>
      </c>
      <c r="C19" s="29" t="s">
        <v>141</v>
      </c>
      <c r="D19" s="30">
        <v>92440</v>
      </c>
      <c r="E19" s="29"/>
      <c r="F19" s="28">
        <v>10</v>
      </c>
      <c r="G19" s="48">
        <v>42760</v>
      </c>
      <c r="H19" s="37" t="s">
        <v>72</v>
      </c>
      <c r="I19" s="14">
        <v>92440</v>
      </c>
      <c r="J19" s="29" t="s">
        <v>51</v>
      </c>
      <c r="K19" s="57">
        <f>+D19-I19</f>
        <v>0</v>
      </c>
      <c r="L19" s="57">
        <f t="shared" si="0"/>
        <v>2950</v>
      </c>
      <c r="M19" s="18"/>
    </row>
    <row r="20" spans="1:13" ht="29.25" customHeight="1">
      <c r="A20" s="28">
        <v>11</v>
      </c>
      <c r="B20" s="3">
        <v>42760</v>
      </c>
      <c r="C20" s="29" t="s">
        <v>142</v>
      </c>
      <c r="D20" s="30">
        <v>40000</v>
      </c>
      <c r="E20" s="29"/>
      <c r="F20" s="28">
        <v>11</v>
      </c>
      <c r="G20" s="3">
        <v>42758</v>
      </c>
      <c r="H20" s="37" t="s">
        <v>53</v>
      </c>
      <c r="I20" s="29">
        <v>40000</v>
      </c>
      <c r="J20" s="63">
        <v>31</v>
      </c>
      <c r="K20" s="57">
        <f aca="true" t="shared" si="1" ref="K20:K28">+D20-I20</f>
        <v>0</v>
      </c>
      <c r="L20" s="57">
        <f t="shared" si="0"/>
        <v>2950</v>
      </c>
      <c r="M20" s="18"/>
    </row>
    <row r="21" spans="1:13" ht="29.25" customHeight="1">
      <c r="A21" s="28">
        <v>12</v>
      </c>
      <c r="B21" s="3">
        <v>42760</v>
      </c>
      <c r="C21" s="29" t="s">
        <v>143</v>
      </c>
      <c r="D21" s="30">
        <v>10000</v>
      </c>
      <c r="E21" s="29">
        <v>28</v>
      </c>
      <c r="F21" s="11">
        <v>12</v>
      </c>
      <c r="G21" s="49">
        <v>42755</v>
      </c>
      <c r="H21" s="29" t="s">
        <v>176</v>
      </c>
      <c r="I21" s="14">
        <v>10000</v>
      </c>
      <c r="J21" s="18">
        <v>24</v>
      </c>
      <c r="K21" s="57">
        <f t="shared" si="1"/>
        <v>0</v>
      </c>
      <c r="L21" s="57">
        <f t="shared" si="0"/>
        <v>2950</v>
      </c>
      <c r="M21" s="18"/>
    </row>
    <row r="22" spans="1:13" ht="29.25" customHeight="1">
      <c r="A22" s="28">
        <v>13</v>
      </c>
      <c r="B22" s="3">
        <v>42760</v>
      </c>
      <c r="C22" s="29" t="s">
        <v>144</v>
      </c>
      <c r="D22" s="30">
        <v>30000</v>
      </c>
      <c r="E22" s="29">
        <v>32</v>
      </c>
      <c r="F22" s="11">
        <v>13</v>
      </c>
      <c r="G22" s="49">
        <v>42757</v>
      </c>
      <c r="H22" s="37" t="s">
        <v>172</v>
      </c>
      <c r="I22" s="14">
        <v>30000</v>
      </c>
      <c r="J22" s="18">
        <v>39</v>
      </c>
      <c r="K22" s="57">
        <f t="shared" si="1"/>
        <v>0</v>
      </c>
      <c r="L22" s="57">
        <f t="shared" si="0"/>
        <v>2950</v>
      </c>
      <c r="M22" s="18"/>
    </row>
    <row r="23" spans="1:13" ht="29.25" customHeight="1">
      <c r="A23" s="28">
        <v>14</v>
      </c>
      <c r="B23" s="3">
        <v>42760</v>
      </c>
      <c r="C23" s="29" t="s">
        <v>145</v>
      </c>
      <c r="D23" s="30">
        <v>5000</v>
      </c>
      <c r="E23" s="29"/>
      <c r="F23" s="11">
        <v>14</v>
      </c>
      <c r="G23" s="46">
        <v>43097</v>
      </c>
      <c r="H23" s="37" t="s">
        <v>156</v>
      </c>
      <c r="I23" s="13">
        <v>5000</v>
      </c>
      <c r="J23" s="14">
        <v>23</v>
      </c>
      <c r="K23" s="57">
        <f t="shared" si="1"/>
        <v>0</v>
      </c>
      <c r="L23" s="57">
        <f t="shared" si="0"/>
        <v>2950</v>
      </c>
      <c r="M23" s="18"/>
    </row>
    <row r="24" spans="1:13" ht="29.25" customHeight="1">
      <c r="A24" s="28">
        <v>15</v>
      </c>
      <c r="B24" s="3">
        <v>42803</v>
      </c>
      <c r="C24" s="29" t="s">
        <v>141</v>
      </c>
      <c r="D24" s="30">
        <v>5000</v>
      </c>
      <c r="E24" s="29"/>
      <c r="F24" s="18">
        <v>21</v>
      </c>
      <c r="G24" s="49">
        <v>42726</v>
      </c>
      <c r="H24" s="29" t="s">
        <v>225</v>
      </c>
      <c r="I24" s="18">
        <v>5000</v>
      </c>
      <c r="J24" s="18">
        <v>7</v>
      </c>
      <c r="K24" s="57">
        <f t="shared" si="1"/>
        <v>0</v>
      </c>
      <c r="L24" s="57">
        <f t="shared" si="0"/>
        <v>2950</v>
      </c>
      <c r="M24" s="18"/>
    </row>
    <row r="25" spans="1:13" ht="29.25" customHeight="1">
      <c r="A25" s="28">
        <v>16</v>
      </c>
      <c r="B25" s="3">
        <v>42831</v>
      </c>
      <c r="C25" s="29" t="s">
        <v>146</v>
      </c>
      <c r="D25" s="30">
        <v>10000</v>
      </c>
      <c r="E25" s="29"/>
      <c r="F25" s="11">
        <v>16</v>
      </c>
      <c r="G25" s="49">
        <v>42836</v>
      </c>
      <c r="H25" s="29" t="s">
        <v>160</v>
      </c>
      <c r="I25" s="14">
        <v>10000</v>
      </c>
      <c r="J25" s="18"/>
      <c r="K25" s="57">
        <f t="shared" si="1"/>
        <v>0</v>
      </c>
      <c r="L25" s="57">
        <f t="shared" si="0"/>
        <v>2950</v>
      </c>
      <c r="M25" s="18"/>
    </row>
    <row r="26" spans="1:13" ht="29.25" customHeight="1">
      <c r="A26" s="28">
        <v>17</v>
      </c>
      <c r="B26" s="46">
        <v>42831</v>
      </c>
      <c r="C26" s="29" t="s">
        <v>177</v>
      </c>
      <c r="D26" s="13">
        <v>2000</v>
      </c>
      <c r="E26" s="50"/>
      <c r="F26" s="69"/>
      <c r="G26" s="49"/>
      <c r="H26" s="18"/>
      <c r="I26" s="14"/>
      <c r="J26" s="14"/>
      <c r="K26" s="57">
        <v>2000</v>
      </c>
      <c r="L26" s="57">
        <f t="shared" si="0"/>
        <v>4950</v>
      </c>
      <c r="M26" s="18"/>
    </row>
    <row r="27" spans="1:13" ht="29.25" customHeight="1">
      <c r="A27" s="28">
        <v>18</v>
      </c>
      <c r="B27" s="46">
        <v>42831</v>
      </c>
      <c r="C27" s="29" t="s">
        <v>141</v>
      </c>
      <c r="D27" s="13">
        <v>560</v>
      </c>
      <c r="E27" s="50"/>
      <c r="F27" s="11"/>
      <c r="G27" s="18"/>
      <c r="H27" s="38"/>
      <c r="I27" s="14"/>
      <c r="J27" s="18"/>
      <c r="K27" s="57">
        <f>+D27-I26</f>
        <v>560</v>
      </c>
      <c r="L27" s="57">
        <f t="shared" si="0"/>
        <v>5510</v>
      </c>
      <c r="M27" s="18"/>
    </row>
    <row r="28" spans="1:13" ht="29.25" customHeight="1">
      <c r="A28" s="28">
        <v>19</v>
      </c>
      <c r="B28" s="46">
        <v>42803</v>
      </c>
      <c r="C28" s="29" t="s">
        <v>147</v>
      </c>
      <c r="D28" s="13">
        <v>5000</v>
      </c>
      <c r="E28" s="50"/>
      <c r="F28" s="11">
        <v>19</v>
      </c>
      <c r="G28" s="49">
        <v>42757</v>
      </c>
      <c r="H28" s="38" t="s">
        <v>149</v>
      </c>
      <c r="I28" s="14">
        <v>5000</v>
      </c>
      <c r="J28" s="14"/>
      <c r="K28" s="57">
        <f t="shared" si="1"/>
        <v>0</v>
      </c>
      <c r="L28" s="57">
        <f t="shared" si="0"/>
        <v>5510</v>
      </c>
      <c r="M28" s="18"/>
    </row>
    <row r="29" spans="1:13" ht="29.25" customHeight="1">
      <c r="A29" s="18"/>
      <c r="B29" s="17"/>
      <c r="C29" s="38" t="s">
        <v>136</v>
      </c>
      <c r="D29" s="13">
        <f>SUM(D6:D28)</f>
        <v>540000</v>
      </c>
      <c r="E29" s="18"/>
      <c r="F29" s="11"/>
      <c r="G29" s="18"/>
      <c r="H29" s="38"/>
      <c r="I29" s="14">
        <f>SUM(I6:I28)</f>
        <v>534490</v>
      </c>
      <c r="J29" s="18"/>
      <c r="K29" s="57">
        <f>SUM(K6:K28)</f>
        <v>5510</v>
      </c>
      <c r="L29" s="57">
        <f>+D29-I29</f>
        <v>5510</v>
      </c>
      <c r="M29" s="18"/>
    </row>
    <row r="30" spans="1:12" ht="12" customHeight="1">
      <c r="A30" s="20"/>
      <c r="B30" s="21"/>
      <c r="C30" s="39"/>
      <c r="D30" s="85"/>
      <c r="E30" s="20"/>
      <c r="F30" s="88"/>
      <c r="G30" s="20"/>
      <c r="H30" s="39"/>
      <c r="I30" s="61"/>
      <c r="J30" s="23"/>
      <c r="K30" s="62"/>
      <c r="L30" s="62"/>
    </row>
    <row r="31" spans="2:12" s="20" customFormat="1" ht="14.25">
      <c r="B31" s="21"/>
      <c r="C31" s="39"/>
      <c r="D31" s="85"/>
      <c r="F31" s="88"/>
      <c r="H31" s="39"/>
      <c r="I31" s="61"/>
      <c r="J31" s="157"/>
      <c r="K31" s="157"/>
      <c r="L31" s="157"/>
    </row>
  </sheetData>
  <mergeCells count="35">
    <mergeCell ref="D16:D17"/>
    <mergeCell ref="E16:E17"/>
    <mergeCell ref="A8:A9"/>
    <mergeCell ref="B8:B9"/>
    <mergeCell ref="C8:C9"/>
    <mergeCell ref="D8:D9"/>
    <mergeCell ref="A14:A15"/>
    <mergeCell ref="B14:B15"/>
    <mergeCell ref="C14:C15"/>
    <mergeCell ref="D14:D15"/>
    <mergeCell ref="A2:L2"/>
    <mergeCell ref="A3:G3"/>
    <mergeCell ref="J3:L3"/>
    <mergeCell ref="J31:L31"/>
    <mergeCell ref="A4:E4"/>
    <mergeCell ref="F4:J4"/>
    <mergeCell ref="L4:L5"/>
    <mergeCell ref="A16:A17"/>
    <mergeCell ref="B16:B17"/>
    <mergeCell ref="C16:C17"/>
    <mergeCell ref="F14:F15"/>
    <mergeCell ref="K14:K15"/>
    <mergeCell ref="E8:E9"/>
    <mergeCell ref="K8:K9"/>
    <mergeCell ref="E14:E15"/>
    <mergeCell ref="K16:K17"/>
    <mergeCell ref="A1:L1"/>
    <mergeCell ref="M4:M5"/>
    <mergeCell ref="A10:A11"/>
    <mergeCell ref="B10:B11"/>
    <mergeCell ref="C10:C11"/>
    <mergeCell ref="D10:D11"/>
    <mergeCell ref="E10:E11"/>
    <mergeCell ref="K10:K11"/>
    <mergeCell ref="K4:K5"/>
  </mergeCells>
  <printOptions/>
  <pageMargins left="0.44" right="0.16" top="0.26" bottom="0.19" header="0.36" footer="0.21"/>
  <pageSetup horizontalDpi="600" verticalDpi="600" orientation="landscape" paperSize="9" r:id="rId3"/>
  <ignoredErrors>
    <ignoredError sqref="E6 E1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9">
      <selection activeCell="A3" sqref="A3"/>
    </sheetView>
  </sheetViews>
  <sheetFormatPr defaultColWidth="9.00390625" defaultRowHeight="14.25"/>
  <cols>
    <col min="1" max="1" width="3.25390625" style="1" customWidth="1"/>
    <col min="2" max="2" width="10.625" style="24" customWidth="1"/>
    <col min="3" max="3" width="24.125" style="40" customWidth="1"/>
    <col min="4" max="4" width="8.75390625" style="25" customWidth="1"/>
    <col min="5" max="5" width="4.375" style="1" customWidth="1"/>
    <col min="6" max="6" width="3.25390625" style="1" customWidth="1"/>
    <col min="7" max="7" width="10.625" style="1" customWidth="1"/>
    <col min="8" max="8" width="25.625" style="1" customWidth="1"/>
    <col min="9" max="9" width="7.75390625" style="1" customWidth="1"/>
    <col min="10" max="10" width="3.875" style="1" customWidth="1"/>
    <col min="11" max="11" width="8.375" style="1" customWidth="1"/>
    <col min="12" max="12" width="8.00390625" style="86" customWidth="1"/>
    <col min="13" max="13" width="8.125" style="32" customWidth="1"/>
    <col min="14" max="16384" width="9.00390625" style="1" customWidth="1"/>
  </cols>
  <sheetData>
    <row r="1" spans="1:13" ht="25.5" customHeight="1">
      <c r="A1" s="124" t="s">
        <v>234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5" customFormat="1" ht="14.25">
      <c r="A3" s="41" t="s">
        <v>109</v>
      </c>
      <c r="B3" s="41"/>
      <c r="C3" s="41"/>
      <c r="D3" s="41"/>
      <c r="E3" s="41"/>
      <c r="F3" s="41"/>
      <c r="G3" s="41"/>
      <c r="H3" s="41"/>
      <c r="I3" s="41"/>
      <c r="J3" s="156"/>
      <c r="K3" s="156"/>
      <c r="L3" s="156"/>
      <c r="M3" s="156"/>
    </row>
    <row r="4" spans="1:13" s="6" customFormat="1" ht="29.25" customHeight="1">
      <c r="A4" s="142"/>
      <c r="B4" s="142"/>
      <c r="C4" s="142"/>
      <c r="D4" s="142"/>
      <c r="E4" s="142"/>
      <c r="F4" s="142" t="s">
        <v>88</v>
      </c>
      <c r="G4" s="142"/>
      <c r="H4" s="142"/>
      <c r="I4" s="142"/>
      <c r="J4" s="142"/>
      <c r="K4" s="139" t="s">
        <v>89</v>
      </c>
      <c r="L4" s="137" t="s">
        <v>90</v>
      </c>
      <c r="M4" s="160" t="s">
        <v>91</v>
      </c>
    </row>
    <row r="5" spans="1:13" s="10" customFormat="1" ht="45" customHeight="1">
      <c r="A5" s="7" t="s">
        <v>1</v>
      </c>
      <c r="B5" s="8" t="s">
        <v>93</v>
      </c>
      <c r="C5" s="7" t="s">
        <v>94</v>
      </c>
      <c r="D5" s="9" t="s">
        <v>95</v>
      </c>
      <c r="E5" s="7" t="s">
        <v>96</v>
      </c>
      <c r="F5" s="7" t="s">
        <v>92</v>
      </c>
      <c r="G5" s="7" t="s">
        <v>97</v>
      </c>
      <c r="H5" s="7" t="s">
        <v>98</v>
      </c>
      <c r="I5" s="7" t="s">
        <v>95</v>
      </c>
      <c r="J5" s="7" t="s">
        <v>96</v>
      </c>
      <c r="K5" s="110"/>
      <c r="L5" s="138"/>
      <c r="M5" s="160"/>
    </row>
    <row r="6" spans="1:13" s="31" customFormat="1" ht="27" customHeight="1">
      <c r="A6" s="28">
        <v>1</v>
      </c>
      <c r="B6" s="3">
        <v>42719</v>
      </c>
      <c r="C6" s="37" t="s">
        <v>112</v>
      </c>
      <c r="D6" s="30">
        <v>80000</v>
      </c>
      <c r="E6" s="29">
        <v>4</v>
      </c>
      <c r="F6" s="28">
        <v>1</v>
      </c>
      <c r="G6" s="3">
        <v>42747</v>
      </c>
      <c r="H6" s="37" t="s">
        <v>73</v>
      </c>
      <c r="I6" s="29">
        <v>80000</v>
      </c>
      <c r="J6" s="29">
        <v>24</v>
      </c>
      <c r="K6" s="27">
        <f>+K5+D6-I6</f>
        <v>0</v>
      </c>
      <c r="L6" s="91">
        <v>0</v>
      </c>
      <c r="M6" s="29"/>
    </row>
    <row r="7" spans="1:13" ht="23.25" customHeight="1">
      <c r="A7" s="28">
        <v>2</v>
      </c>
      <c r="B7" s="48">
        <v>42748</v>
      </c>
      <c r="C7" s="12" t="s">
        <v>66</v>
      </c>
      <c r="D7" s="64">
        <v>40000</v>
      </c>
      <c r="E7" s="14" t="s">
        <v>67</v>
      </c>
      <c r="F7" s="11">
        <v>2</v>
      </c>
      <c r="G7" s="48">
        <v>42748</v>
      </c>
      <c r="H7" s="12" t="s">
        <v>47</v>
      </c>
      <c r="I7" s="14">
        <v>40000</v>
      </c>
      <c r="J7" s="14" t="s">
        <v>50</v>
      </c>
      <c r="K7" s="27">
        <f>+K6+D7-I7</f>
        <v>0</v>
      </c>
      <c r="L7" s="91">
        <f>+L6+D7-I7</f>
        <v>0</v>
      </c>
      <c r="M7" s="18"/>
    </row>
    <row r="8" spans="1:13" ht="29.25" customHeight="1">
      <c r="A8" s="28">
        <v>3</v>
      </c>
      <c r="B8" s="48">
        <v>42719</v>
      </c>
      <c r="C8" s="37" t="s">
        <v>111</v>
      </c>
      <c r="D8" s="64">
        <v>60000</v>
      </c>
      <c r="E8" s="14" t="s">
        <v>29</v>
      </c>
      <c r="F8" s="28">
        <v>3</v>
      </c>
      <c r="G8" s="3">
        <v>42758</v>
      </c>
      <c r="H8" s="37" t="s">
        <v>53</v>
      </c>
      <c r="I8" s="29">
        <v>60000</v>
      </c>
      <c r="J8" s="63">
        <v>31</v>
      </c>
      <c r="K8" s="27">
        <f>+K7+D8-I8</f>
        <v>0</v>
      </c>
      <c r="L8" s="91">
        <f aca="true" t="shared" si="0" ref="L8:L28">+L7+D8-I8</f>
        <v>0</v>
      </c>
      <c r="M8" s="18"/>
    </row>
    <row r="9" spans="1:13" ht="31.5" customHeight="1">
      <c r="A9" s="11">
        <v>4</v>
      </c>
      <c r="B9" s="46">
        <v>42710</v>
      </c>
      <c r="C9" s="37" t="s">
        <v>113</v>
      </c>
      <c r="D9" s="13">
        <v>80000</v>
      </c>
      <c r="E9" s="50"/>
      <c r="F9" s="11">
        <v>4</v>
      </c>
      <c r="G9" s="46">
        <v>42724</v>
      </c>
      <c r="H9" s="12" t="s">
        <v>25</v>
      </c>
      <c r="I9" s="13">
        <v>80000</v>
      </c>
      <c r="J9" s="14"/>
      <c r="K9" s="27">
        <f>+K8+D9-I9</f>
        <v>0</v>
      </c>
      <c r="L9" s="91">
        <f t="shared" si="0"/>
        <v>0</v>
      </c>
      <c r="M9" s="2"/>
    </row>
    <row r="10" spans="1:13" ht="31.5" customHeight="1">
      <c r="A10" s="125">
        <v>5</v>
      </c>
      <c r="B10" s="134">
        <v>42719</v>
      </c>
      <c r="C10" s="111" t="s">
        <v>17</v>
      </c>
      <c r="D10" s="131">
        <v>30000</v>
      </c>
      <c r="E10" s="128" t="s">
        <v>30</v>
      </c>
      <c r="F10" s="11">
        <v>5</v>
      </c>
      <c r="G10" s="49">
        <v>42683</v>
      </c>
      <c r="H10" s="18" t="s">
        <v>54</v>
      </c>
      <c r="I10" s="14">
        <v>3000</v>
      </c>
      <c r="J10" s="14" t="s">
        <v>55</v>
      </c>
      <c r="K10" s="114">
        <f>+D10-I10-I11</f>
        <v>3900</v>
      </c>
      <c r="L10" s="91">
        <f t="shared" si="0"/>
        <v>27000</v>
      </c>
      <c r="M10" s="2"/>
    </row>
    <row r="11" spans="1:13" ht="31.5" customHeight="1">
      <c r="A11" s="126"/>
      <c r="B11" s="136"/>
      <c r="C11" s="112"/>
      <c r="D11" s="133"/>
      <c r="E11" s="129"/>
      <c r="F11" s="11">
        <v>5</v>
      </c>
      <c r="G11" s="49">
        <v>42732</v>
      </c>
      <c r="H11" s="18" t="s">
        <v>21</v>
      </c>
      <c r="I11" s="14">
        <v>23100</v>
      </c>
      <c r="J11" s="14" t="s">
        <v>35</v>
      </c>
      <c r="K11" s="115"/>
      <c r="L11" s="91">
        <f t="shared" si="0"/>
        <v>3900</v>
      </c>
      <c r="M11" s="2"/>
    </row>
    <row r="12" spans="1:13" ht="31.5" customHeight="1">
      <c r="A12" s="11">
        <v>6</v>
      </c>
      <c r="B12" s="46">
        <v>42716</v>
      </c>
      <c r="C12" s="37" t="s">
        <v>17</v>
      </c>
      <c r="D12" s="13">
        <v>100000</v>
      </c>
      <c r="E12" s="50" t="s">
        <v>29</v>
      </c>
      <c r="F12" s="11">
        <v>6</v>
      </c>
      <c r="G12" s="49">
        <v>42755</v>
      </c>
      <c r="H12" s="12" t="s">
        <v>25</v>
      </c>
      <c r="I12" s="14">
        <v>100000</v>
      </c>
      <c r="J12" s="14" t="s">
        <v>36</v>
      </c>
      <c r="K12" s="9">
        <f>+D12-I12</f>
        <v>0</v>
      </c>
      <c r="L12" s="91">
        <f t="shared" si="0"/>
        <v>3900</v>
      </c>
      <c r="M12" s="2"/>
    </row>
    <row r="13" spans="1:13" ht="31.5" customHeight="1">
      <c r="A13" s="45">
        <v>7</v>
      </c>
      <c r="B13" s="66">
        <v>42831</v>
      </c>
      <c r="C13" s="63" t="s">
        <v>186</v>
      </c>
      <c r="D13" s="71">
        <v>20000</v>
      </c>
      <c r="E13" s="72"/>
      <c r="F13" s="69">
        <v>7</v>
      </c>
      <c r="G13" s="49">
        <v>42757</v>
      </c>
      <c r="H13" s="18" t="s">
        <v>58</v>
      </c>
      <c r="I13" s="14">
        <v>10130</v>
      </c>
      <c r="J13" s="14" t="s">
        <v>59</v>
      </c>
      <c r="K13" s="71">
        <f>+D13-I13</f>
        <v>9870</v>
      </c>
      <c r="L13" s="91">
        <f t="shared" si="0"/>
        <v>13770</v>
      </c>
      <c r="M13" s="2"/>
    </row>
    <row r="14" spans="1:13" ht="23.25" customHeight="1">
      <c r="A14" s="11">
        <v>8</v>
      </c>
      <c r="B14" s="46">
        <v>42731</v>
      </c>
      <c r="C14" s="29" t="s">
        <v>114</v>
      </c>
      <c r="D14" s="13">
        <v>10000</v>
      </c>
      <c r="E14" s="50"/>
      <c r="F14" s="11">
        <v>8</v>
      </c>
      <c r="G14" s="49">
        <v>42757</v>
      </c>
      <c r="H14" s="18" t="s">
        <v>149</v>
      </c>
      <c r="I14" s="14">
        <v>10000</v>
      </c>
      <c r="J14" s="14"/>
      <c r="K14" s="13">
        <v>0</v>
      </c>
      <c r="L14" s="91">
        <f t="shared" si="0"/>
        <v>13770</v>
      </c>
      <c r="M14" s="2"/>
    </row>
    <row r="15" spans="1:13" ht="23.25" customHeight="1">
      <c r="A15" s="125">
        <v>9</v>
      </c>
      <c r="B15" s="134">
        <v>42731</v>
      </c>
      <c r="C15" s="111" t="s">
        <v>115</v>
      </c>
      <c r="D15" s="131">
        <v>40000</v>
      </c>
      <c r="E15" s="128" t="s">
        <v>154</v>
      </c>
      <c r="F15" s="11">
        <v>9</v>
      </c>
      <c r="G15" s="46">
        <v>42745</v>
      </c>
      <c r="H15" s="18" t="s">
        <v>150</v>
      </c>
      <c r="I15" s="13">
        <v>20000</v>
      </c>
      <c r="J15" s="14">
        <v>19</v>
      </c>
      <c r="K15" s="131">
        <v>0</v>
      </c>
      <c r="L15" s="91">
        <f t="shared" si="0"/>
        <v>33770</v>
      </c>
      <c r="M15" s="2"/>
    </row>
    <row r="16" spans="1:13" ht="23.25" customHeight="1">
      <c r="A16" s="127"/>
      <c r="B16" s="135"/>
      <c r="C16" s="113"/>
      <c r="D16" s="132"/>
      <c r="E16" s="130"/>
      <c r="F16" s="11">
        <v>9</v>
      </c>
      <c r="G16" s="46">
        <v>42745</v>
      </c>
      <c r="H16" s="18" t="s">
        <v>151</v>
      </c>
      <c r="I16" s="13">
        <v>10000</v>
      </c>
      <c r="J16" s="14">
        <v>21</v>
      </c>
      <c r="K16" s="132"/>
      <c r="L16" s="91">
        <f t="shared" si="0"/>
        <v>23770</v>
      </c>
      <c r="M16" s="2"/>
    </row>
    <row r="17" spans="1:13" ht="23.25" customHeight="1">
      <c r="A17" s="127"/>
      <c r="B17" s="135"/>
      <c r="C17" s="113"/>
      <c r="D17" s="132"/>
      <c r="E17" s="130"/>
      <c r="F17" s="11">
        <v>9</v>
      </c>
      <c r="G17" s="46">
        <v>42752</v>
      </c>
      <c r="H17" s="18" t="s">
        <v>152</v>
      </c>
      <c r="I17" s="13">
        <v>5000</v>
      </c>
      <c r="J17" s="14">
        <v>26</v>
      </c>
      <c r="K17" s="132"/>
      <c r="L17" s="91">
        <f t="shared" si="0"/>
        <v>18770</v>
      </c>
      <c r="M17" s="2"/>
    </row>
    <row r="18" spans="1:13" ht="23.25" customHeight="1">
      <c r="A18" s="126"/>
      <c r="B18" s="136"/>
      <c r="C18" s="112"/>
      <c r="D18" s="133"/>
      <c r="E18" s="129"/>
      <c r="F18" s="11">
        <v>9</v>
      </c>
      <c r="G18" s="46">
        <v>42752</v>
      </c>
      <c r="H18" s="18" t="s">
        <v>153</v>
      </c>
      <c r="I18" s="13">
        <v>5000</v>
      </c>
      <c r="J18" s="14">
        <v>33</v>
      </c>
      <c r="K18" s="133"/>
      <c r="L18" s="91">
        <f t="shared" si="0"/>
        <v>13770</v>
      </c>
      <c r="M18" s="2"/>
    </row>
    <row r="19" spans="1:13" ht="23.25" customHeight="1">
      <c r="A19" s="11">
        <v>10</v>
      </c>
      <c r="B19" s="46">
        <v>42731</v>
      </c>
      <c r="C19" s="29" t="s">
        <v>116</v>
      </c>
      <c r="D19" s="13">
        <v>8000</v>
      </c>
      <c r="E19" s="50"/>
      <c r="F19" s="11">
        <v>10</v>
      </c>
      <c r="G19" s="46">
        <v>42754</v>
      </c>
      <c r="H19" s="18" t="s">
        <v>178</v>
      </c>
      <c r="I19" s="13">
        <v>8000</v>
      </c>
      <c r="J19" s="14">
        <v>44</v>
      </c>
      <c r="K19" s="13">
        <v>0</v>
      </c>
      <c r="L19" s="91">
        <f t="shared" si="0"/>
        <v>13770</v>
      </c>
      <c r="M19" s="2"/>
    </row>
    <row r="20" spans="1:13" ht="23.25" customHeight="1">
      <c r="A20" s="125">
        <v>11</v>
      </c>
      <c r="B20" s="134">
        <v>42731</v>
      </c>
      <c r="C20" s="111" t="s">
        <v>117</v>
      </c>
      <c r="D20" s="131">
        <v>23000</v>
      </c>
      <c r="E20" s="128" t="s">
        <v>155</v>
      </c>
      <c r="F20" s="11">
        <v>11</v>
      </c>
      <c r="G20" s="46">
        <v>42732</v>
      </c>
      <c r="H20" s="18" t="s">
        <v>158</v>
      </c>
      <c r="I20" s="13">
        <v>20000</v>
      </c>
      <c r="J20" s="14">
        <v>22</v>
      </c>
      <c r="K20" s="131">
        <v>0</v>
      </c>
      <c r="L20" s="91">
        <f t="shared" si="0"/>
        <v>16770</v>
      </c>
      <c r="M20" s="2"/>
    </row>
    <row r="21" spans="1:13" ht="23.25" customHeight="1">
      <c r="A21" s="126"/>
      <c r="B21" s="136"/>
      <c r="C21" s="112"/>
      <c r="D21" s="133"/>
      <c r="E21" s="129"/>
      <c r="F21" s="11">
        <v>11</v>
      </c>
      <c r="G21" s="46">
        <v>43097</v>
      </c>
      <c r="H21" s="18" t="s">
        <v>156</v>
      </c>
      <c r="I21" s="13">
        <v>3000</v>
      </c>
      <c r="J21" s="14">
        <v>23</v>
      </c>
      <c r="K21" s="133"/>
      <c r="L21" s="91">
        <f t="shared" si="0"/>
        <v>13770</v>
      </c>
      <c r="M21" s="2"/>
    </row>
    <row r="22" spans="1:13" ht="23.25" customHeight="1">
      <c r="A22" s="11">
        <v>12</v>
      </c>
      <c r="B22" s="46">
        <v>42731</v>
      </c>
      <c r="C22" s="29" t="s">
        <v>118</v>
      </c>
      <c r="D22" s="13">
        <v>4000</v>
      </c>
      <c r="E22" s="50"/>
      <c r="F22" s="11">
        <v>12</v>
      </c>
      <c r="G22" s="46">
        <v>42757</v>
      </c>
      <c r="H22" s="18" t="s">
        <v>159</v>
      </c>
      <c r="I22" s="13">
        <v>4000</v>
      </c>
      <c r="J22" s="14">
        <v>25</v>
      </c>
      <c r="K22" s="13">
        <v>0</v>
      </c>
      <c r="L22" s="91">
        <f t="shared" si="0"/>
        <v>13770</v>
      </c>
      <c r="M22" s="2"/>
    </row>
    <row r="23" spans="1:13" ht="23.25" customHeight="1">
      <c r="A23" s="11">
        <v>13</v>
      </c>
      <c r="B23" s="46">
        <v>42731</v>
      </c>
      <c r="C23" s="29" t="s">
        <v>119</v>
      </c>
      <c r="D23" s="13">
        <v>10000</v>
      </c>
      <c r="E23" s="50" t="s">
        <v>162</v>
      </c>
      <c r="F23" s="11">
        <v>13</v>
      </c>
      <c r="G23" s="46">
        <v>42758</v>
      </c>
      <c r="H23" s="18" t="s">
        <v>165</v>
      </c>
      <c r="I23" s="13">
        <v>10000</v>
      </c>
      <c r="J23" s="14">
        <v>14</v>
      </c>
      <c r="K23" s="13">
        <v>0</v>
      </c>
      <c r="L23" s="91">
        <f t="shared" si="0"/>
        <v>13770</v>
      </c>
      <c r="M23" s="2"/>
    </row>
    <row r="24" spans="1:13" ht="23.25" customHeight="1">
      <c r="A24" s="11">
        <v>14</v>
      </c>
      <c r="B24" s="46">
        <v>42731</v>
      </c>
      <c r="C24" s="29" t="s">
        <v>120</v>
      </c>
      <c r="D24" s="13">
        <v>9000</v>
      </c>
      <c r="E24" s="50" t="s">
        <v>166</v>
      </c>
      <c r="F24" s="11">
        <v>14</v>
      </c>
      <c r="G24" s="46">
        <v>42759</v>
      </c>
      <c r="H24" s="18" t="s">
        <v>167</v>
      </c>
      <c r="I24" s="13">
        <v>9000</v>
      </c>
      <c r="J24" s="14">
        <v>26</v>
      </c>
      <c r="K24" s="13">
        <v>0</v>
      </c>
      <c r="L24" s="91">
        <f t="shared" si="0"/>
        <v>13770</v>
      </c>
      <c r="M24" s="2"/>
    </row>
    <row r="25" spans="1:13" ht="23.25" customHeight="1">
      <c r="A25" s="125">
        <v>15</v>
      </c>
      <c r="B25" s="134">
        <v>42731</v>
      </c>
      <c r="C25" s="111" t="s">
        <v>121</v>
      </c>
      <c r="D25" s="131">
        <v>7000</v>
      </c>
      <c r="E25" s="128" t="s">
        <v>168</v>
      </c>
      <c r="F25" s="28">
        <v>15</v>
      </c>
      <c r="G25" s="3">
        <v>42747</v>
      </c>
      <c r="H25" s="37" t="s">
        <v>73</v>
      </c>
      <c r="I25" s="29">
        <v>5180</v>
      </c>
      <c r="J25" s="29">
        <v>24</v>
      </c>
      <c r="K25" s="131">
        <v>0</v>
      </c>
      <c r="L25" s="91">
        <f t="shared" si="0"/>
        <v>15590</v>
      </c>
      <c r="M25" s="2"/>
    </row>
    <row r="26" spans="1:13" ht="23.25" customHeight="1">
      <c r="A26" s="126"/>
      <c r="B26" s="136"/>
      <c r="C26" s="112"/>
      <c r="D26" s="133"/>
      <c r="E26" s="129"/>
      <c r="F26" s="28">
        <v>15</v>
      </c>
      <c r="G26" s="3">
        <v>42747</v>
      </c>
      <c r="H26" s="37" t="s">
        <v>169</v>
      </c>
      <c r="I26" s="29">
        <v>1820</v>
      </c>
      <c r="J26" s="29">
        <v>22</v>
      </c>
      <c r="K26" s="133"/>
      <c r="L26" s="91">
        <f t="shared" si="0"/>
        <v>13770</v>
      </c>
      <c r="M26" s="2"/>
    </row>
    <row r="27" spans="1:13" ht="23.25" customHeight="1">
      <c r="A27" s="11">
        <v>16</v>
      </c>
      <c r="B27" s="46">
        <v>42731</v>
      </c>
      <c r="C27" s="29" t="s">
        <v>122</v>
      </c>
      <c r="D27" s="13">
        <v>9000</v>
      </c>
      <c r="E27" s="50" t="s">
        <v>171</v>
      </c>
      <c r="F27" s="11">
        <v>16</v>
      </c>
      <c r="G27" s="49">
        <v>42696</v>
      </c>
      <c r="H27" s="18" t="s">
        <v>173</v>
      </c>
      <c r="I27" s="14">
        <v>9000</v>
      </c>
      <c r="J27" s="14">
        <v>4</v>
      </c>
      <c r="K27" s="9">
        <v>0</v>
      </c>
      <c r="L27" s="91">
        <f t="shared" si="0"/>
        <v>13770</v>
      </c>
      <c r="M27" s="2"/>
    </row>
    <row r="28" spans="1:13" ht="23.25" customHeight="1">
      <c r="A28" s="11">
        <v>17</v>
      </c>
      <c r="B28" s="46">
        <v>42731</v>
      </c>
      <c r="C28" s="29" t="s">
        <v>123</v>
      </c>
      <c r="D28" s="13">
        <v>10000</v>
      </c>
      <c r="E28" s="50" t="s">
        <v>171</v>
      </c>
      <c r="F28" s="11">
        <v>17</v>
      </c>
      <c r="G28" s="49">
        <v>42755</v>
      </c>
      <c r="H28" s="18" t="s">
        <v>175</v>
      </c>
      <c r="I28" s="14">
        <v>10000</v>
      </c>
      <c r="J28" s="14">
        <v>23</v>
      </c>
      <c r="K28" s="9">
        <v>0</v>
      </c>
      <c r="L28" s="91">
        <f t="shared" si="0"/>
        <v>13770</v>
      </c>
      <c r="M28" s="2"/>
    </row>
    <row r="29" spans="1:13" ht="23.25" customHeight="1">
      <c r="A29" s="18"/>
      <c r="B29" s="17"/>
      <c r="C29" s="38" t="s">
        <v>99</v>
      </c>
      <c r="D29" s="19">
        <f>SUM(D6:D28)</f>
        <v>540000</v>
      </c>
      <c r="E29" s="18"/>
      <c r="F29" s="18"/>
      <c r="G29" s="18"/>
      <c r="H29" s="18"/>
      <c r="I29" s="14">
        <f>SUM(I6:I28)</f>
        <v>526230</v>
      </c>
      <c r="J29" s="18"/>
      <c r="K29" s="19">
        <f>SUM(K6:K28)</f>
        <v>13770</v>
      </c>
      <c r="L29" s="89">
        <f>+D29-I29</f>
        <v>13770</v>
      </c>
      <c r="M29" s="2"/>
    </row>
    <row r="30" spans="1:13" ht="12" customHeight="1">
      <c r="A30" s="20"/>
      <c r="B30" s="21"/>
      <c r="C30" s="39"/>
      <c r="D30" s="22"/>
      <c r="E30" s="20"/>
      <c r="F30" s="20"/>
      <c r="G30" s="20"/>
      <c r="H30" s="20"/>
      <c r="I30" s="20"/>
      <c r="J30" s="23"/>
      <c r="K30" s="23"/>
      <c r="L30" s="90"/>
      <c r="M30" s="78"/>
    </row>
    <row r="31" spans="2:13" s="20" customFormat="1" ht="14.25">
      <c r="B31" s="21"/>
      <c r="C31" s="39"/>
      <c r="D31" s="22"/>
      <c r="J31" s="157"/>
      <c r="K31" s="157"/>
      <c r="L31" s="157"/>
      <c r="M31" s="157"/>
    </row>
  </sheetData>
  <mergeCells count="32">
    <mergeCell ref="B20:B21"/>
    <mergeCell ref="C20:C21"/>
    <mergeCell ref="D20:D21"/>
    <mergeCell ref="K20:K21"/>
    <mergeCell ref="B25:B26"/>
    <mergeCell ref="C25:C26"/>
    <mergeCell ref="D25:D26"/>
    <mergeCell ref="E25:E26"/>
    <mergeCell ref="C15:C18"/>
    <mergeCell ref="D15:D18"/>
    <mergeCell ref="K25:K26"/>
    <mergeCell ref="K10:K11"/>
    <mergeCell ref="A25:A26"/>
    <mergeCell ref="J31:M31"/>
    <mergeCell ref="A4:E4"/>
    <mergeCell ref="F4:J4"/>
    <mergeCell ref="M4:M5"/>
    <mergeCell ref="L4:L5"/>
    <mergeCell ref="K4:K5"/>
    <mergeCell ref="B10:B11"/>
    <mergeCell ref="C10:C11"/>
    <mergeCell ref="D10:D11"/>
    <mergeCell ref="A1:M2"/>
    <mergeCell ref="A10:A11"/>
    <mergeCell ref="A15:A18"/>
    <mergeCell ref="A20:A21"/>
    <mergeCell ref="E10:E11"/>
    <mergeCell ref="J3:M3"/>
    <mergeCell ref="E20:E21"/>
    <mergeCell ref="E15:E18"/>
    <mergeCell ref="K15:K18"/>
    <mergeCell ref="B15:B18"/>
  </mergeCells>
  <printOptions/>
  <pageMargins left="0.44" right="0.16" top="0.26" bottom="0.19" header="0.36" footer="0.21"/>
  <pageSetup horizontalDpi="600" verticalDpi="600" orientation="landscape" paperSize="9" r:id="rId3"/>
  <ignoredErrors>
    <ignoredError sqref="E20 E23:E25 E27:E2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5" sqref="B5"/>
    </sheetView>
  </sheetViews>
  <sheetFormatPr defaultColWidth="9.00390625" defaultRowHeight="14.25"/>
  <cols>
    <col min="1" max="1" width="3.25390625" style="87" customWidth="1"/>
    <col min="2" max="2" width="11.50390625" style="24" customWidth="1"/>
    <col min="3" max="3" width="27.625" style="108" customWidth="1"/>
    <col min="4" max="4" width="9.50390625" style="25" customWidth="1"/>
    <col min="5" max="5" width="3.75390625" style="1" customWidth="1"/>
    <col min="6" max="6" width="3.625" style="87" customWidth="1"/>
    <col min="7" max="7" width="10.625" style="1" customWidth="1"/>
    <col min="8" max="8" width="26.375" style="100" customWidth="1"/>
    <col min="9" max="9" width="7.75390625" style="1" customWidth="1"/>
    <col min="10" max="10" width="3.875" style="1" customWidth="1"/>
    <col min="11" max="12" width="8.375" style="1" customWidth="1"/>
    <col min="13" max="13" width="6.25390625" style="32" customWidth="1"/>
    <col min="14" max="16384" width="9.00390625" style="1" customWidth="1"/>
  </cols>
  <sheetData>
    <row r="1" spans="1:13" ht="25.5">
      <c r="A1" s="141" t="s">
        <v>232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6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5" customFormat="1" ht="14.25">
      <c r="A3" s="155" t="s">
        <v>109</v>
      </c>
      <c r="B3" s="155"/>
      <c r="C3" s="155"/>
      <c r="D3" s="155"/>
      <c r="E3" s="155"/>
      <c r="F3" s="155"/>
      <c r="G3" s="155"/>
      <c r="H3" s="76"/>
      <c r="I3" s="41"/>
      <c r="J3" s="156"/>
      <c r="K3" s="156"/>
      <c r="L3" s="156"/>
      <c r="M3" s="156"/>
    </row>
    <row r="4" spans="1:13" s="6" customFormat="1" ht="29.25" customHeight="1">
      <c r="A4" s="142" t="s">
        <v>87</v>
      </c>
      <c r="B4" s="142"/>
      <c r="C4" s="142"/>
      <c r="D4" s="142"/>
      <c r="E4" s="142"/>
      <c r="F4" s="142" t="s">
        <v>88</v>
      </c>
      <c r="G4" s="142"/>
      <c r="H4" s="142"/>
      <c r="I4" s="142"/>
      <c r="J4" s="142"/>
      <c r="K4" s="151" t="s">
        <v>89</v>
      </c>
      <c r="L4" s="142" t="s">
        <v>90</v>
      </c>
      <c r="M4" s="160" t="s">
        <v>91</v>
      </c>
    </row>
    <row r="5" spans="1:13" s="10" customFormat="1" ht="45" customHeight="1">
      <c r="A5" s="28" t="s">
        <v>1</v>
      </c>
      <c r="B5" s="8" t="s">
        <v>93</v>
      </c>
      <c r="C5" s="82" t="s">
        <v>6</v>
      </c>
      <c r="D5" s="9" t="s">
        <v>95</v>
      </c>
      <c r="E5" s="7" t="s">
        <v>96</v>
      </c>
      <c r="F5" s="28" t="s">
        <v>1</v>
      </c>
      <c r="G5" s="7" t="s">
        <v>97</v>
      </c>
      <c r="H5" s="42" t="s">
        <v>98</v>
      </c>
      <c r="I5" s="7" t="s">
        <v>95</v>
      </c>
      <c r="J5" s="7" t="s">
        <v>96</v>
      </c>
      <c r="K5" s="151"/>
      <c r="L5" s="142"/>
      <c r="M5" s="160"/>
    </row>
    <row r="6" spans="1:13" s="10" customFormat="1" ht="25.5" customHeight="1">
      <c r="A6" s="152">
        <v>1</v>
      </c>
      <c r="B6" s="158">
        <v>42597</v>
      </c>
      <c r="C6" s="118" t="s">
        <v>23</v>
      </c>
      <c r="D6" s="159">
        <v>310000</v>
      </c>
      <c r="E6" s="154" t="s">
        <v>40</v>
      </c>
      <c r="F6" s="28">
        <v>1</v>
      </c>
      <c r="G6" s="3">
        <v>42641</v>
      </c>
      <c r="H6" s="37" t="s">
        <v>110</v>
      </c>
      <c r="I6" s="29">
        <v>301400</v>
      </c>
      <c r="J6" s="29" t="s">
        <v>41</v>
      </c>
      <c r="K6" s="116">
        <f>+D6-I6-I7</f>
        <v>3760</v>
      </c>
      <c r="L6" s="57">
        <f>+D6-I6</f>
        <v>8600</v>
      </c>
      <c r="M6" s="7"/>
    </row>
    <row r="7" spans="1:13" s="10" customFormat="1" ht="25.5" customHeight="1">
      <c r="A7" s="152"/>
      <c r="B7" s="158"/>
      <c r="C7" s="118"/>
      <c r="D7" s="159"/>
      <c r="E7" s="154"/>
      <c r="F7" s="11">
        <v>1</v>
      </c>
      <c r="G7" s="49">
        <v>42726</v>
      </c>
      <c r="H7" s="37" t="s">
        <v>225</v>
      </c>
      <c r="I7" s="14">
        <v>4840</v>
      </c>
      <c r="J7" s="18">
        <v>7</v>
      </c>
      <c r="K7" s="116"/>
      <c r="L7" s="57">
        <f>+L6-I7</f>
        <v>3760</v>
      </c>
      <c r="M7" s="7"/>
    </row>
    <row r="8" spans="1:13" s="10" customFormat="1" ht="20.25" customHeight="1">
      <c r="A8" s="152">
        <v>2</v>
      </c>
      <c r="B8" s="158">
        <v>42683</v>
      </c>
      <c r="C8" s="118" t="s">
        <v>100</v>
      </c>
      <c r="D8" s="154">
        <v>60000</v>
      </c>
      <c r="E8" s="154" t="s">
        <v>61</v>
      </c>
      <c r="F8" s="152">
        <v>2</v>
      </c>
      <c r="G8" s="3">
        <v>42698</v>
      </c>
      <c r="H8" s="37" t="s">
        <v>16</v>
      </c>
      <c r="I8" s="29">
        <v>33000</v>
      </c>
      <c r="J8" s="29" t="s">
        <v>42</v>
      </c>
      <c r="K8" s="140">
        <v>0</v>
      </c>
      <c r="L8" s="57">
        <f>+L7+D8-I8</f>
        <v>30760</v>
      </c>
      <c r="M8" s="7"/>
    </row>
    <row r="9" spans="1:13" s="31" customFormat="1" ht="20.25" customHeight="1">
      <c r="A9" s="152"/>
      <c r="B9" s="158"/>
      <c r="C9" s="118"/>
      <c r="D9" s="154"/>
      <c r="E9" s="154"/>
      <c r="F9" s="152"/>
      <c r="G9" s="3">
        <v>42698</v>
      </c>
      <c r="H9" s="37" t="s">
        <v>63</v>
      </c>
      <c r="I9" s="29">
        <v>15000</v>
      </c>
      <c r="J9" s="29" t="s">
        <v>62</v>
      </c>
      <c r="K9" s="140"/>
      <c r="L9" s="57">
        <f aca="true" t="shared" si="0" ref="L9:L34">+L8+D9-I9</f>
        <v>15760</v>
      </c>
      <c r="M9" s="29"/>
    </row>
    <row r="10" spans="1:13" ht="20.25" customHeight="1">
      <c r="A10" s="152"/>
      <c r="B10" s="158"/>
      <c r="C10" s="118"/>
      <c r="D10" s="154"/>
      <c r="E10" s="154"/>
      <c r="F10" s="152"/>
      <c r="G10" s="48">
        <v>42698</v>
      </c>
      <c r="H10" s="37" t="s">
        <v>64</v>
      </c>
      <c r="I10" s="14">
        <v>12000</v>
      </c>
      <c r="J10" s="29" t="s">
        <v>62</v>
      </c>
      <c r="K10" s="140"/>
      <c r="L10" s="57">
        <f t="shared" si="0"/>
        <v>3760</v>
      </c>
      <c r="M10" s="18"/>
    </row>
    <row r="11" spans="1:13" ht="21.75" customHeight="1">
      <c r="A11" s="152">
        <v>3</v>
      </c>
      <c r="B11" s="117">
        <v>42711</v>
      </c>
      <c r="C11" s="118" t="s">
        <v>100</v>
      </c>
      <c r="D11" s="119">
        <v>50000</v>
      </c>
      <c r="E11" s="120" t="s">
        <v>62</v>
      </c>
      <c r="F11" s="11">
        <v>3</v>
      </c>
      <c r="G11" s="48">
        <v>42699</v>
      </c>
      <c r="H11" s="37" t="s">
        <v>65</v>
      </c>
      <c r="I11" s="14">
        <v>10100</v>
      </c>
      <c r="J11" s="14" t="s">
        <v>69</v>
      </c>
      <c r="K11" s="116">
        <v>0</v>
      </c>
      <c r="L11" s="57">
        <f t="shared" si="0"/>
        <v>43660</v>
      </c>
      <c r="M11" s="38"/>
    </row>
    <row r="12" spans="1:13" ht="21.75" customHeight="1">
      <c r="A12" s="152"/>
      <c r="B12" s="117"/>
      <c r="C12" s="118"/>
      <c r="D12" s="119"/>
      <c r="E12" s="120"/>
      <c r="F12" s="11">
        <v>3</v>
      </c>
      <c r="G12" s="48">
        <v>42698</v>
      </c>
      <c r="H12" s="37" t="s">
        <v>65</v>
      </c>
      <c r="I12" s="14">
        <v>1800</v>
      </c>
      <c r="J12" s="29" t="s">
        <v>62</v>
      </c>
      <c r="K12" s="116"/>
      <c r="L12" s="57">
        <f t="shared" si="0"/>
        <v>41860</v>
      </c>
      <c r="M12" s="38"/>
    </row>
    <row r="13" spans="1:13" ht="21.75" customHeight="1">
      <c r="A13" s="152"/>
      <c r="B13" s="117"/>
      <c r="C13" s="118"/>
      <c r="D13" s="119"/>
      <c r="E13" s="120"/>
      <c r="F13" s="11">
        <v>3</v>
      </c>
      <c r="G13" s="48">
        <v>42745</v>
      </c>
      <c r="H13" s="37" t="s">
        <v>68</v>
      </c>
      <c r="I13" s="14">
        <v>23200</v>
      </c>
      <c r="J13" s="29" t="s">
        <v>31</v>
      </c>
      <c r="K13" s="116"/>
      <c r="L13" s="57">
        <f t="shared" si="0"/>
        <v>18660</v>
      </c>
      <c r="M13" s="38"/>
    </row>
    <row r="14" spans="1:13" ht="21.75" customHeight="1">
      <c r="A14" s="152"/>
      <c r="B14" s="117"/>
      <c r="C14" s="118"/>
      <c r="D14" s="119"/>
      <c r="E14" s="120"/>
      <c r="F14" s="11">
        <v>3</v>
      </c>
      <c r="G14" s="49">
        <v>42726</v>
      </c>
      <c r="H14" s="37" t="s">
        <v>225</v>
      </c>
      <c r="I14" s="14">
        <v>14900</v>
      </c>
      <c r="J14" s="29">
        <v>7</v>
      </c>
      <c r="K14" s="116"/>
      <c r="L14" s="57">
        <f t="shared" si="0"/>
        <v>3760</v>
      </c>
      <c r="M14" s="38"/>
    </row>
    <row r="15" spans="1:13" ht="20.25" customHeight="1">
      <c r="A15" s="152">
        <v>4</v>
      </c>
      <c r="B15" s="117">
        <v>42747</v>
      </c>
      <c r="C15" s="123" t="s">
        <v>230</v>
      </c>
      <c r="D15" s="120">
        <v>100000</v>
      </c>
      <c r="E15" s="120" t="s">
        <v>60</v>
      </c>
      <c r="F15" s="11">
        <v>4</v>
      </c>
      <c r="G15" s="48">
        <v>42752</v>
      </c>
      <c r="H15" s="12" t="s">
        <v>24</v>
      </c>
      <c r="I15" s="14">
        <v>51900</v>
      </c>
      <c r="J15" s="29" t="s">
        <v>48</v>
      </c>
      <c r="K15" s="140">
        <v>0</v>
      </c>
      <c r="L15" s="57">
        <f t="shared" si="0"/>
        <v>51860</v>
      </c>
      <c r="M15" s="18"/>
    </row>
    <row r="16" spans="1:13" ht="20.25" customHeight="1">
      <c r="A16" s="152"/>
      <c r="B16" s="117"/>
      <c r="C16" s="123"/>
      <c r="D16" s="120"/>
      <c r="E16" s="120"/>
      <c r="F16" s="11">
        <v>4</v>
      </c>
      <c r="G16" s="48">
        <v>42758</v>
      </c>
      <c r="H16" s="12" t="s">
        <v>24</v>
      </c>
      <c r="I16" s="14">
        <v>48100</v>
      </c>
      <c r="J16" s="29" t="s">
        <v>49</v>
      </c>
      <c r="K16" s="140"/>
      <c r="L16" s="57">
        <f t="shared" si="0"/>
        <v>3760</v>
      </c>
      <c r="M16" s="18"/>
    </row>
    <row r="17" spans="1:13" ht="20.25" customHeight="1">
      <c r="A17" s="28">
        <v>5</v>
      </c>
      <c r="B17" s="48">
        <v>42748</v>
      </c>
      <c r="C17" s="84" t="s">
        <v>230</v>
      </c>
      <c r="D17" s="29">
        <v>50000</v>
      </c>
      <c r="E17" s="14" t="s">
        <v>67</v>
      </c>
      <c r="F17" s="11">
        <v>5</v>
      </c>
      <c r="G17" s="48">
        <v>42748</v>
      </c>
      <c r="H17" s="12" t="s">
        <v>47</v>
      </c>
      <c r="I17" s="14">
        <v>50000</v>
      </c>
      <c r="J17" s="14" t="s">
        <v>50</v>
      </c>
      <c r="K17" s="57">
        <f>+K16+D17-I17</f>
        <v>0</v>
      </c>
      <c r="L17" s="57">
        <f t="shared" si="0"/>
        <v>3760</v>
      </c>
      <c r="M17" s="18"/>
    </row>
    <row r="18" spans="1:13" s="16" customFormat="1" ht="20.25" customHeight="1">
      <c r="A18" s="11">
        <v>6</v>
      </c>
      <c r="B18" s="46">
        <v>42626</v>
      </c>
      <c r="C18" s="82" t="s">
        <v>10</v>
      </c>
      <c r="D18" s="29">
        <v>50000</v>
      </c>
      <c r="E18" s="50" t="s">
        <v>26</v>
      </c>
      <c r="F18" s="11">
        <v>6</v>
      </c>
      <c r="G18" s="48">
        <v>42626</v>
      </c>
      <c r="H18" s="12" t="s">
        <v>12</v>
      </c>
      <c r="I18" s="14">
        <v>50000</v>
      </c>
      <c r="J18" s="14" t="s">
        <v>31</v>
      </c>
      <c r="K18" s="9">
        <f>+D18-I18</f>
        <v>0</v>
      </c>
      <c r="L18" s="57">
        <f t="shared" si="0"/>
        <v>3760</v>
      </c>
      <c r="M18" s="2"/>
    </row>
    <row r="19" spans="1:13" s="31" customFormat="1" ht="27.75" customHeight="1">
      <c r="A19" s="28">
        <v>7</v>
      </c>
      <c r="B19" s="3">
        <v>42711</v>
      </c>
      <c r="C19" s="82" t="s">
        <v>161</v>
      </c>
      <c r="D19" s="14">
        <v>10000</v>
      </c>
      <c r="E19" s="29" t="s">
        <v>31</v>
      </c>
      <c r="F19" s="11">
        <v>7</v>
      </c>
      <c r="G19" s="3">
        <v>42758</v>
      </c>
      <c r="H19" s="37" t="s">
        <v>53</v>
      </c>
      <c r="I19" s="29">
        <v>10000</v>
      </c>
      <c r="J19" s="29">
        <v>31</v>
      </c>
      <c r="K19" s="57">
        <v>0</v>
      </c>
      <c r="L19" s="57">
        <f t="shared" si="0"/>
        <v>3760</v>
      </c>
      <c r="M19" s="29"/>
    </row>
    <row r="20" spans="1:13" ht="35.25" customHeight="1">
      <c r="A20" s="152">
        <v>8</v>
      </c>
      <c r="B20" s="117">
        <v>42714</v>
      </c>
      <c r="C20" s="118" t="s">
        <v>101</v>
      </c>
      <c r="D20" s="119">
        <v>30000</v>
      </c>
      <c r="E20" s="120">
        <v>4</v>
      </c>
      <c r="F20" s="11">
        <v>8</v>
      </c>
      <c r="G20" s="48">
        <v>42748</v>
      </c>
      <c r="H20" s="37" t="s">
        <v>47</v>
      </c>
      <c r="I20" s="14">
        <v>4500</v>
      </c>
      <c r="J20" s="14" t="s">
        <v>50</v>
      </c>
      <c r="K20" s="116">
        <v>0</v>
      </c>
      <c r="L20" s="57">
        <f t="shared" si="0"/>
        <v>29260</v>
      </c>
      <c r="M20" s="38"/>
    </row>
    <row r="21" spans="1:13" ht="35.25" customHeight="1">
      <c r="A21" s="152"/>
      <c r="B21" s="117"/>
      <c r="C21" s="118"/>
      <c r="D21" s="119"/>
      <c r="E21" s="120"/>
      <c r="F21" s="11">
        <v>8</v>
      </c>
      <c r="G21" s="49">
        <v>42726</v>
      </c>
      <c r="H21" s="37" t="s">
        <v>225</v>
      </c>
      <c r="I21" s="14">
        <v>25500</v>
      </c>
      <c r="J21" s="29">
        <v>7</v>
      </c>
      <c r="K21" s="116"/>
      <c r="L21" s="57">
        <f t="shared" si="0"/>
        <v>3760</v>
      </c>
      <c r="M21" s="38"/>
    </row>
    <row r="22" spans="1:13" ht="20.25" customHeight="1">
      <c r="A22" s="28">
        <v>9</v>
      </c>
      <c r="B22" s="46">
        <v>42689</v>
      </c>
      <c r="C22" s="84" t="s">
        <v>102</v>
      </c>
      <c r="D22" s="29">
        <v>30000</v>
      </c>
      <c r="E22" s="50"/>
      <c r="F22" s="11">
        <v>9</v>
      </c>
      <c r="G22" s="49">
        <v>42717</v>
      </c>
      <c r="H22" s="12" t="s">
        <v>18</v>
      </c>
      <c r="I22" s="18">
        <v>28400</v>
      </c>
      <c r="J22" s="14" t="s">
        <v>34</v>
      </c>
      <c r="K22" s="9">
        <v>1600</v>
      </c>
      <c r="L22" s="57">
        <f t="shared" si="0"/>
        <v>5360</v>
      </c>
      <c r="M22" s="2"/>
    </row>
    <row r="23" spans="1:13" ht="20.25" customHeight="1">
      <c r="A23" s="28">
        <v>10</v>
      </c>
      <c r="B23" s="46">
        <v>42689</v>
      </c>
      <c r="C23" s="84" t="s">
        <v>103</v>
      </c>
      <c r="D23" s="29">
        <v>10000</v>
      </c>
      <c r="E23" s="50" t="s">
        <v>170</v>
      </c>
      <c r="F23" s="11">
        <v>10</v>
      </c>
      <c r="G23" s="49">
        <v>42696</v>
      </c>
      <c r="H23" s="12" t="s">
        <v>173</v>
      </c>
      <c r="I23" s="18">
        <v>10000</v>
      </c>
      <c r="J23" s="14">
        <v>4</v>
      </c>
      <c r="K23" s="9">
        <v>0</v>
      </c>
      <c r="L23" s="57">
        <f t="shared" si="0"/>
        <v>5360</v>
      </c>
      <c r="M23" s="2"/>
    </row>
    <row r="24" spans="1:13" ht="20.25" customHeight="1">
      <c r="A24" s="28">
        <v>11</v>
      </c>
      <c r="B24" s="46">
        <v>42714</v>
      </c>
      <c r="C24" s="84" t="s">
        <v>104</v>
      </c>
      <c r="D24" s="14">
        <v>20000</v>
      </c>
      <c r="E24" s="50"/>
      <c r="F24" s="11">
        <v>11</v>
      </c>
      <c r="G24" s="3">
        <v>42758</v>
      </c>
      <c r="H24" s="37" t="s">
        <v>53</v>
      </c>
      <c r="I24" s="29">
        <v>20000</v>
      </c>
      <c r="J24" s="29">
        <v>31</v>
      </c>
      <c r="K24" s="9">
        <v>0</v>
      </c>
      <c r="L24" s="57">
        <f t="shared" si="0"/>
        <v>5360</v>
      </c>
      <c r="M24" s="2"/>
    </row>
    <row r="25" spans="1:13" ht="20.25" customHeight="1">
      <c r="A25" s="28">
        <v>12</v>
      </c>
      <c r="B25" s="46">
        <v>42714</v>
      </c>
      <c r="C25" s="84" t="s">
        <v>105</v>
      </c>
      <c r="D25" s="29">
        <v>10000</v>
      </c>
      <c r="E25" s="50" t="s">
        <v>170</v>
      </c>
      <c r="F25" s="11">
        <v>12</v>
      </c>
      <c r="G25" s="46">
        <v>42740</v>
      </c>
      <c r="H25" s="12" t="s">
        <v>174</v>
      </c>
      <c r="I25" s="13">
        <v>10000</v>
      </c>
      <c r="J25" s="14">
        <v>3</v>
      </c>
      <c r="K25" s="13">
        <v>0</v>
      </c>
      <c r="L25" s="57">
        <f t="shared" si="0"/>
        <v>5360</v>
      </c>
      <c r="M25" s="2"/>
    </row>
    <row r="26" spans="1:13" ht="20.25" customHeight="1">
      <c r="A26" s="28">
        <v>13</v>
      </c>
      <c r="B26" s="46">
        <v>42714</v>
      </c>
      <c r="C26" s="84" t="s">
        <v>106</v>
      </c>
      <c r="D26" s="29">
        <v>10000</v>
      </c>
      <c r="E26" s="50" t="s">
        <v>170</v>
      </c>
      <c r="F26" s="11">
        <v>13</v>
      </c>
      <c r="G26" s="3">
        <v>42747</v>
      </c>
      <c r="H26" s="37" t="s">
        <v>73</v>
      </c>
      <c r="I26" s="29">
        <v>10000</v>
      </c>
      <c r="J26" s="29">
        <v>24</v>
      </c>
      <c r="K26" s="13">
        <v>0</v>
      </c>
      <c r="L26" s="57">
        <f t="shared" si="0"/>
        <v>5360</v>
      </c>
      <c r="M26" s="2"/>
    </row>
    <row r="27" spans="1:13" ht="20.25" customHeight="1">
      <c r="A27" s="28">
        <v>14</v>
      </c>
      <c r="B27" s="46">
        <v>42831</v>
      </c>
      <c r="C27" s="84" t="s">
        <v>107</v>
      </c>
      <c r="D27" s="29">
        <f>10000+30000</f>
        <v>40000</v>
      </c>
      <c r="E27" s="50"/>
      <c r="F27" s="11">
        <v>14</v>
      </c>
      <c r="G27" s="46">
        <v>42836</v>
      </c>
      <c r="H27" s="12" t="s">
        <v>160</v>
      </c>
      <c r="I27" s="13">
        <v>40000</v>
      </c>
      <c r="J27" s="14"/>
      <c r="K27" s="13">
        <v>0</v>
      </c>
      <c r="L27" s="57">
        <f t="shared" si="0"/>
        <v>5360</v>
      </c>
      <c r="M27" s="2"/>
    </row>
    <row r="28" spans="1:13" ht="27.75" customHeight="1">
      <c r="A28" s="28">
        <v>15</v>
      </c>
      <c r="B28" s="46">
        <v>42719</v>
      </c>
      <c r="C28" s="82" t="s">
        <v>19</v>
      </c>
      <c r="D28" s="14">
        <v>20000</v>
      </c>
      <c r="E28" s="50" t="s">
        <v>30</v>
      </c>
      <c r="F28" s="11">
        <v>15</v>
      </c>
      <c r="G28" s="49">
        <v>42683</v>
      </c>
      <c r="H28" s="12" t="s">
        <v>54</v>
      </c>
      <c r="I28" s="18">
        <v>20000</v>
      </c>
      <c r="J28" s="14" t="s">
        <v>55</v>
      </c>
      <c r="K28" s="9">
        <f>+D28-I28</f>
        <v>0</v>
      </c>
      <c r="L28" s="57">
        <f t="shared" si="0"/>
        <v>5360</v>
      </c>
      <c r="M28" s="2"/>
    </row>
    <row r="29" spans="1:13" ht="20.25" customHeight="1">
      <c r="A29" s="28">
        <v>16</v>
      </c>
      <c r="B29" s="46">
        <v>42757</v>
      </c>
      <c r="C29" s="84" t="s">
        <v>231</v>
      </c>
      <c r="D29" s="29">
        <v>20000</v>
      </c>
      <c r="E29" s="50" t="s">
        <v>164</v>
      </c>
      <c r="F29" s="11">
        <v>16</v>
      </c>
      <c r="G29" s="46">
        <v>42757</v>
      </c>
      <c r="H29" s="12" t="s">
        <v>163</v>
      </c>
      <c r="I29" s="13">
        <v>20000</v>
      </c>
      <c r="J29" s="14">
        <v>17</v>
      </c>
      <c r="K29" s="13">
        <v>0</v>
      </c>
      <c r="L29" s="57">
        <f t="shared" si="0"/>
        <v>5360</v>
      </c>
      <c r="M29" s="2"/>
    </row>
    <row r="30" spans="1:13" ht="20.25" customHeight="1">
      <c r="A30" s="28">
        <v>17</v>
      </c>
      <c r="B30" s="46">
        <v>42796</v>
      </c>
      <c r="C30" s="84" t="s">
        <v>108</v>
      </c>
      <c r="D30" s="29">
        <v>50000</v>
      </c>
      <c r="E30" s="50"/>
      <c r="F30" s="11">
        <v>17</v>
      </c>
      <c r="G30" s="46">
        <v>42800</v>
      </c>
      <c r="H30" s="12" t="s">
        <v>157</v>
      </c>
      <c r="I30" s="13">
        <v>50000</v>
      </c>
      <c r="J30" s="14"/>
      <c r="K30" s="13">
        <v>0</v>
      </c>
      <c r="L30" s="57">
        <f t="shared" si="0"/>
        <v>5360</v>
      </c>
      <c r="M30" s="2"/>
    </row>
    <row r="31" spans="1:13" ht="20.25" customHeight="1">
      <c r="A31" s="121">
        <v>18</v>
      </c>
      <c r="B31" s="122">
        <v>42719</v>
      </c>
      <c r="C31" s="118" t="s">
        <v>17</v>
      </c>
      <c r="D31" s="154">
        <v>120000</v>
      </c>
      <c r="E31" s="161" t="s">
        <v>30</v>
      </c>
      <c r="F31" s="11">
        <v>18</v>
      </c>
      <c r="G31" s="49">
        <v>42677</v>
      </c>
      <c r="H31" s="12" t="s">
        <v>12</v>
      </c>
      <c r="I31" s="18">
        <v>90000</v>
      </c>
      <c r="J31" s="14" t="s">
        <v>40</v>
      </c>
      <c r="K31" s="162">
        <v>4000</v>
      </c>
      <c r="L31" s="57">
        <f t="shared" si="0"/>
        <v>35360</v>
      </c>
      <c r="M31" s="2"/>
    </row>
    <row r="32" spans="1:13" ht="20.25" customHeight="1">
      <c r="A32" s="121"/>
      <c r="B32" s="122"/>
      <c r="C32" s="118"/>
      <c r="D32" s="154"/>
      <c r="E32" s="161"/>
      <c r="F32" s="11">
        <v>18</v>
      </c>
      <c r="G32" s="49">
        <v>42745</v>
      </c>
      <c r="H32" s="12" t="s">
        <v>56</v>
      </c>
      <c r="I32" s="18">
        <v>20000</v>
      </c>
      <c r="J32" s="14" t="s">
        <v>57</v>
      </c>
      <c r="K32" s="162"/>
      <c r="L32" s="57">
        <f t="shared" si="0"/>
        <v>15360</v>
      </c>
      <c r="M32" s="2"/>
    </row>
    <row r="33" spans="1:13" ht="20.25" customHeight="1">
      <c r="A33" s="121"/>
      <c r="B33" s="122"/>
      <c r="C33" s="118"/>
      <c r="D33" s="154"/>
      <c r="E33" s="161"/>
      <c r="F33" s="11">
        <v>18</v>
      </c>
      <c r="G33" s="48">
        <v>42626</v>
      </c>
      <c r="H33" s="12" t="s">
        <v>12</v>
      </c>
      <c r="I33" s="14">
        <v>6000</v>
      </c>
      <c r="J33" s="14" t="s">
        <v>31</v>
      </c>
      <c r="K33" s="162"/>
      <c r="L33" s="57">
        <f t="shared" si="0"/>
        <v>9360</v>
      </c>
      <c r="M33" s="2"/>
    </row>
    <row r="34" spans="1:13" ht="20.25" customHeight="1">
      <c r="A34" s="28">
        <v>19</v>
      </c>
      <c r="B34" s="48">
        <v>42831</v>
      </c>
      <c r="C34" s="84" t="s">
        <v>22</v>
      </c>
      <c r="D34" s="29">
        <v>50000</v>
      </c>
      <c r="E34" s="14">
        <v>1</v>
      </c>
      <c r="F34" s="11">
        <v>19</v>
      </c>
      <c r="G34" s="49">
        <v>42726</v>
      </c>
      <c r="H34" s="37" t="s">
        <v>225</v>
      </c>
      <c r="I34" s="14">
        <v>50000</v>
      </c>
      <c r="J34" s="29">
        <v>7</v>
      </c>
      <c r="K34" s="13">
        <v>0</v>
      </c>
      <c r="L34" s="57">
        <f t="shared" si="0"/>
        <v>9360</v>
      </c>
      <c r="M34" s="18"/>
    </row>
    <row r="35" spans="1:13" ht="20.25" customHeight="1">
      <c r="A35" s="11"/>
      <c r="B35" s="17"/>
      <c r="C35" s="82" t="s">
        <v>20</v>
      </c>
      <c r="D35" s="19">
        <f>SUM(D6:D34)</f>
        <v>1040000</v>
      </c>
      <c r="E35" s="18"/>
      <c r="F35" s="11"/>
      <c r="G35" s="18"/>
      <c r="H35" s="12"/>
      <c r="I35" s="18">
        <f>SUM(I6:I34)</f>
        <v>1030640</v>
      </c>
      <c r="J35" s="18"/>
      <c r="K35" s="19">
        <f>SUM(K6:K34)</f>
        <v>9360</v>
      </c>
      <c r="L35" s="57">
        <f>+D35-I35</f>
        <v>9360</v>
      </c>
      <c r="M35" s="2"/>
    </row>
    <row r="36" spans="1:13" ht="12" customHeight="1">
      <c r="A36" s="88"/>
      <c r="B36" s="21"/>
      <c r="C36" s="109"/>
      <c r="D36" s="22"/>
      <c r="E36" s="20"/>
      <c r="F36" s="88"/>
      <c r="G36" s="20"/>
      <c r="H36" s="73"/>
      <c r="I36" s="20"/>
      <c r="J36" s="23"/>
      <c r="K36" s="23"/>
      <c r="L36" s="23"/>
      <c r="M36" s="4"/>
    </row>
    <row r="37" spans="1:13" s="20" customFormat="1" ht="14.25">
      <c r="A37" s="88"/>
      <c r="B37" s="21"/>
      <c r="C37" s="109"/>
      <c r="D37" s="22"/>
      <c r="F37" s="88"/>
      <c r="H37" s="73"/>
      <c r="J37" s="157"/>
      <c r="K37" s="157"/>
      <c r="L37" s="157"/>
      <c r="M37" s="157"/>
    </row>
  </sheetData>
  <mergeCells count="47">
    <mergeCell ref="J37:M37"/>
    <mergeCell ref="A4:E4"/>
    <mergeCell ref="F4:J4"/>
    <mergeCell ref="M4:M5"/>
    <mergeCell ref="L4:L5"/>
    <mergeCell ref="D8:D10"/>
    <mergeCell ref="K4:K5"/>
    <mergeCell ref="K8:K10"/>
    <mergeCell ref="A6:A7"/>
    <mergeCell ref="K31:K33"/>
    <mergeCell ref="E8:E10"/>
    <mergeCell ref="F8:F10"/>
    <mergeCell ref="E31:E33"/>
    <mergeCell ref="A1:M1"/>
    <mergeCell ref="A2:M2"/>
    <mergeCell ref="A3:G3"/>
    <mergeCell ref="J3:M3"/>
    <mergeCell ref="K20:K21"/>
    <mergeCell ref="A15:A16"/>
    <mergeCell ref="B15:B16"/>
    <mergeCell ref="C15:C16"/>
    <mergeCell ref="K15:K16"/>
    <mergeCell ref="B20:B21"/>
    <mergeCell ref="C20:C21"/>
    <mergeCell ref="D20:D21"/>
    <mergeCell ref="E20:E21"/>
    <mergeCell ref="E15:E16"/>
    <mergeCell ref="E6:E7"/>
    <mergeCell ref="D15:D16"/>
    <mergeCell ref="A31:A33"/>
    <mergeCell ref="B31:B33"/>
    <mergeCell ref="C31:C33"/>
    <mergeCell ref="D31:D33"/>
    <mergeCell ref="A20:A21"/>
    <mergeCell ref="A8:A10"/>
    <mergeCell ref="B8:B10"/>
    <mergeCell ref="C8:C10"/>
    <mergeCell ref="K6:K7"/>
    <mergeCell ref="A11:A14"/>
    <mergeCell ref="B11:B14"/>
    <mergeCell ref="C11:C14"/>
    <mergeCell ref="D11:D14"/>
    <mergeCell ref="E11:E14"/>
    <mergeCell ref="K11:K14"/>
    <mergeCell ref="B6:B7"/>
    <mergeCell ref="C6:C7"/>
    <mergeCell ref="D6:D7"/>
  </mergeCells>
  <printOptions/>
  <pageMargins left="0.44" right="0.16" top="0.26" bottom="0.19" header="0.36" footer="0.21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2" sqref="A2:M2"/>
    </sheetView>
  </sheetViews>
  <sheetFormatPr defaultColWidth="9.00390625" defaultRowHeight="14.25"/>
  <cols>
    <col min="1" max="1" width="3.25390625" style="1" customWidth="1"/>
    <col min="2" max="2" width="11.50390625" style="24" customWidth="1"/>
    <col min="3" max="3" width="23.875" style="40" customWidth="1"/>
    <col min="4" max="4" width="10.125" style="25" customWidth="1"/>
    <col min="5" max="5" width="4.375" style="1" customWidth="1"/>
    <col min="6" max="6" width="3.25390625" style="1" customWidth="1"/>
    <col min="7" max="7" width="11.50390625" style="1" customWidth="1"/>
    <col min="8" max="8" width="25.125" style="1" customWidth="1"/>
    <col min="9" max="9" width="8.375" style="1" customWidth="1"/>
    <col min="10" max="10" width="3.875" style="1" customWidth="1"/>
    <col min="11" max="11" width="10.875" style="1" customWidth="1"/>
    <col min="12" max="12" width="10.625" style="1" customWidth="1"/>
    <col min="13" max="13" width="6.875" style="32" customWidth="1"/>
    <col min="14" max="16384" width="9.00390625" style="1" customWidth="1"/>
  </cols>
  <sheetData>
    <row r="1" spans="1:13" ht="25.5">
      <c r="A1" s="141" t="s">
        <v>237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6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5" customFormat="1" ht="14.25">
      <c r="A3" s="155" t="s">
        <v>179</v>
      </c>
      <c r="B3" s="155"/>
      <c r="C3" s="155"/>
      <c r="D3" s="155"/>
      <c r="E3" s="155"/>
      <c r="F3" s="155"/>
      <c r="G3" s="155"/>
      <c r="H3" s="41"/>
      <c r="I3" s="41"/>
      <c r="J3" s="156"/>
      <c r="K3" s="156"/>
      <c r="L3" s="156"/>
      <c r="M3" s="156"/>
    </row>
    <row r="4" spans="1:13" s="6" customFormat="1" ht="29.25" customHeight="1">
      <c r="A4" s="142" t="s">
        <v>3</v>
      </c>
      <c r="B4" s="142"/>
      <c r="C4" s="142"/>
      <c r="D4" s="142"/>
      <c r="E4" s="142"/>
      <c r="F4" s="142" t="s">
        <v>4</v>
      </c>
      <c r="G4" s="142"/>
      <c r="H4" s="142"/>
      <c r="I4" s="142"/>
      <c r="J4" s="142"/>
      <c r="K4" s="139" t="s">
        <v>86</v>
      </c>
      <c r="L4" s="163" t="s">
        <v>11</v>
      </c>
      <c r="M4" s="145" t="s">
        <v>0</v>
      </c>
    </row>
    <row r="5" spans="1:13" s="10" customFormat="1" ht="45" customHeight="1">
      <c r="A5" s="7" t="s">
        <v>1</v>
      </c>
      <c r="B5" s="8" t="s">
        <v>5</v>
      </c>
      <c r="C5" s="7" t="s">
        <v>6</v>
      </c>
      <c r="D5" s="9" t="s">
        <v>7</v>
      </c>
      <c r="E5" s="7" t="s">
        <v>2</v>
      </c>
      <c r="F5" s="7" t="s">
        <v>1</v>
      </c>
      <c r="G5" s="7" t="s">
        <v>8</v>
      </c>
      <c r="H5" s="7" t="s">
        <v>9</v>
      </c>
      <c r="I5" s="7" t="s">
        <v>7</v>
      </c>
      <c r="J5" s="7" t="s">
        <v>2</v>
      </c>
      <c r="K5" s="110"/>
      <c r="L5" s="164"/>
      <c r="M5" s="146"/>
    </row>
    <row r="6" spans="1:13" s="16" customFormat="1" ht="34.5" customHeight="1">
      <c r="A6" s="11">
        <v>1</v>
      </c>
      <c r="B6" s="46">
        <v>42655</v>
      </c>
      <c r="C6" s="37" t="s">
        <v>180</v>
      </c>
      <c r="D6" s="13">
        <v>93000</v>
      </c>
      <c r="E6" s="50" t="s">
        <v>26</v>
      </c>
      <c r="F6" s="11">
        <v>1</v>
      </c>
      <c r="G6" s="48">
        <v>42655</v>
      </c>
      <c r="H6" s="12" t="s">
        <v>13</v>
      </c>
      <c r="I6" s="14">
        <v>93000</v>
      </c>
      <c r="J6" s="14" t="s">
        <v>31</v>
      </c>
      <c r="K6" s="9">
        <f aca="true" t="shared" si="0" ref="K6:K12">+D6-I6</f>
        <v>0</v>
      </c>
      <c r="L6" s="13">
        <f aca="true" t="shared" si="1" ref="L6:L12">+L5+D6-I6</f>
        <v>0</v>
      </c>
      <c r="M6" s="3"/>
    </row>
    <row r="7" spans="1:13" s="16" customFormat="1" ht="34.5" customHeight="1">
      <c r="A7" s="11">
        <v>2</v>
      </c>
      <c r="B7" s="46">
        <v>42683</v>
      </c>
      <c r="C7" s="37" t="s">
        <v>181</v>
      </c>
      <c r="D7" s="13">
        <v>150000</v>
      </c>
      <c r="E7" s="50" t="s">
        <v>27</v>
      </c>
      <c r="F7" s="11">
        <v>2</v>
      </c>
      <c r="G7" s="48">
        <v>42696</v>
      </c>
      <c r="H7" s="12" t="s">
        <v>15</v>
      </c>
      <c r="I7" s="14">
        <v>150000</v>
      </c>
      <c r="J7" s="14" t="s">
        <v>32</v>
      </c>
      <c r="K7" s="9">
        <f t="shared" si="0"/>
        <v>0</v>
      </c>
      <c r="L7" s="13">
        <f t="shared" si="1"/>
        <v>0</v>
      </c>
      <c r="M7" s="3"/>
    </row>
    <row r="8" spans="1:13" s="16" customFormat="1" ht="34.5" customHeight="1">
      <c r="A8" s="11">
        <v>3</v>
      </c>
      <c r="B8" s="46">
        <v>42696</v>
      </c>
      <c r="C8" s="37" t="s">
        <v>182</v>
      </c>
      <c r="D8" s="13">
        <v>45000</v>
      </c>
      <c r="E8" s="50" t="s">
        <v>28</v>
      </c>
      <c r="F8" s="11">
        <v>3</v>
      </c>
      <c r="G8" s="48">
        <v>42696</v>
      </c>
      <c r="H8" s="12" t="s">
        <v>14</v>
      </c>
      <c r="I8" s="14">
        <v>45000</v>
      </c>
      <c r="J8" s="15" t="s">
        <v>33</v>
      </c>
      <c r="K8" s="9">
        <f t="shared" si="0"/>
        <v>0</v>
      </c>
      <c r="L8" s="13">
        <f t="shared" si="1"/>
        <v>0</v>
      </c>
      <c r="M8" s="3"/>
    </row>
    <row r="9" spans="1:13" ht="34.5" customHeight="1">
      <c r="A9" s="34">
        <v>4</v>
      </c>
      <c r="B9" s="47">
        <v>42757</v>
      </c>
      <c r="C9" s="29" t="s">
        <v>183</v>
      </c>
      <c r="D9" s="13">
        <v>542500</v>
      </c>
      <c r="E9" s="50" t="s">
        <v>37</v>
      </c>
      <c r="F9" s="11">
        <v>4</v>
      </c>
      <c r="G9" s="46">
        <v>42757</v>
      </c>
      <c r="H9" s="18" t="s">
        <v>38</v>
      </c>
      <c r="I9" s="13">
        <v>542500</v>
      </c>
      <c r="J9" s="14" t="s">
        <v>39</v>
      </c>
      <c r="K9" s="13">
        <f t="shared" si="0"/>
        <v>0</v>
      </c>
      <c r="L9" s="13">
        <f t="shared" si="1"/>
        <v>0</v>
      </c>
      <c r="M9" s="2"/>
    </row>
    <row r="10" spans="1:13" ht="34.5" customHeight="1">
      <c r="A10" s="34">
        <v>5</v>
      </c>
      <c r="B10" s="47">
        <v>42831</v>
      </c>
      <c r="C10" s="29" t="s">
        <v>184</v>
      </c>
      <c r="D10" s="13">
        <v>27000</v>
      </c>
      <c r="E10" s="50" t="s">
        <v>26</v>
      </c>
      <c r="F10" s="11"/>
      <c r="G10" s="46"/>
      <c r="H10" s="18"/>
      <c r="I10" s="13"/>
      <c r="J10" s="14"/>
      <c r="K10" s="13">
        <f t="shared" si="0"/>
        <v>27000</v>
      </c>
      <c r="L10" s="13">
        <f t="shared" si="1"/>
        <v>27000</v>
      </c>
      <c r="M10" s="2"/>
    </row>
    <row r="11" spans="1:13" ht="34.5" customHeight="1">
      <c r="A11" s="34">
        <v>6</v>
      </c>
      <c r="B11" s="47">
        <v>42831</v>
      </c>
      <c r="C11" s="33" t="s">
        <v>148</v>
      </c>
      <c r="D11" s="36">
        <v>10000</v>
      </c>
      <c r="E11" s="50" t="s">
        <v>26</v>
      </c>
      <c r="F11" s="11"/>
      <c r="G11" s="47"/>
      <c r="H11" s="18"/>
      <c r="I11" s="13"/>
      <c r="J11" s="14"/>
      <c r="K11" s="13">
        <f t="shared" si="0"/>
        <v>10000</v>
      </c>
      <c r="L11" s="13">
        <f t="shared" si="1"/>
        <v>37000</v>
      </c>
      <c r="M11" s="2"/>
    </row>
    <row r="12" spans="1:13" ht="34.5" customHeight="1">
      <c r="A12" s="34">
        <v>7</v>
      </c>
      <c r="B12" s="46">
        <v>42831</v>
      </c>
      <c r="C12" s="29" t="s">
        <v>185</v>
      </c>
      <c r="D12" s="74">
        <v>17553.92</v>
      </c>
      <c r="E12" s="50" t="s">
        <v>26</v>
      </c>
      <c r="F12" s="11"/>
      <c r="G12" s="49"/>
      <c r="H12" s="18"/>
      <c r="I12" s="18"/>
      <c r="J12" s="14"/>
      <c r="K12" s="96">
        <f t="shared" si="0"/>
        <v>17553.92</v>
      </c>
      <c r="L12" s="74">
        <f t="shared" si="1"/>
        <v>54553.92</v>
      </c>
      <c r="M12" s="2"/>
    </row>
    <row r="13" spans="1:13" ht="21.75" customHeight="1">
      <c r="A13" s="18"/>
      <c r="B13" s="17"/>
      <c r="C13" s="38" t="s">
        <v>20</v>
      </c>
      <c r="D13" s="19">
        <f>SUM(D6:D12)</f>
        <v>885053.92</v>
      </c>
      <c r="E13" s="18"/>
      <c r="F13" s="18"/>
      <c r="G13" s="18"/>
      <c r="H13" s="18"/>
      <c r="I13" s="18">
        <f>SUM(I6:I12)</f>
        <v>830500</v>
      </c>
      <c r="J13" s="18"/>
      <c r="K13" s="74">
        <f>SUM(K8:K12)</f>
        <v>54553.92</v>
      </c>
      <c r="L13" s="74">
        <f>+D13-I13</f>
        <v>54553.92000000004</v>
      </c>
      <c r="M13" s="2"/>
    </row>
    <row r="14" spans="1:13" ht="12" customHeight="1">
      <c r="A14" s="20"/>
      <c r="B14" s="21"/>
      <c r="C14" s="39"/>
      <c r="D14" s="22"/>
      <c r="E14" s="20"/>
      <c r="F14" s="20"/>
      <c r="G14" s="20"/>
      <c r="H14" s="20"/>
      <c r="I14" s="20"/>
      <c r="J14" s="23"/>
      <c r="K14" s="23"/>
      <c r="L14" s="23"/>
      <c r="M14" s="4"/>
    </row>
    <row r="15" spans="2:13" s="20" customFormat="1" ht="14.25">
      <c r="B15" s="21"/>
      <c r="C15" s="39"/>
      <c r="D15" s="22"/>
      <c r="J15" s="157"/>
      <c r="K15" s="157"/>
      <c r="L15" s="157"/>
      <c r="M15" s="157"/>
    </row>
  </sheetData>
  <mergeCells count="10">
    <mergeCell ref="A1:M1"/>
    <mergeCell ref="A2:M2"/>
    <mergeCell ref="A3:G3"/>
    <mergeCell ref="J3:M3"/>
    <mergeCell ref="J15:M15"/>
    <mergeCell ref="A4:E4"/>
    <mergeCell ref="F4:J4"/>
    <mergeCell ref="M4:M5"/>
    <mergeCell ref="L4:L5"/>
    <mergeCell ref="K4:K5"/>
  </mergeCells>
  <printOptions/>
  <pageMargins left="0.44" right="0.16" top="0.26" bottom="0.19" header="0.36" footer="0.21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25">
      <selection activeCell="L32" sqref="L32"/>
    </sheetView>
  </sheetViews>
  <sheetFormatPr defaultColWidth="9.00390625" defaultRowHeight="14.25"/>
  <cols>
    <col min="1" max="1" width="3.625" style="16" customWidth="1"/>
    <col min="2" max="2" width="11.25390625" style="56" customWidth="1"/>
    <col min="3" max="3" width="20.25390625" style="40" customWidth="1"/>
    <col min="4" max="4" width="12.375" style="99" customWidth="1"/>
    <col min="5" max="5" width="3.75390625" style="16" customWidth="1"/>
    <col min="6" max="6" width="3.125" style="16" customWidth="1"/>
    <col min="7" max="7" width="12.375" style="56" customWidth="1"/>
    <col min="8" max="8" width="23.50390625" style="40" customWidth="1"/>
    <col min="9" max="9" width="7.75390625" style="16" customWidth="1"/>
    <col min="10" max="10" width="3.875" style="16" customWidth="1"/>
    <col min="11" max="11" width="9.75390625" style="86" customWidth="1"/>
    <col min="12" max="12" width="12.50390625" style="86" customWidth="1"/>
    <col min="13" max="13" width="7.875" style="40" customWidth="1"/>
    <col min="14" max="16384" width="9.00390625" style="1" customWidth="1"/>
  </cols>
  <sheetData>
    <row r="1" spans="1:13" ht="25.5">
      <c r="A1" s="141" t="s">
        <v>235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8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5" customFormat="1" ht="14.25">
      <c r="A3" s="41" t="s">
        <v>109</v>
      </c>
      <c r="B3" s="51"/>
      <c r="C3" s="79"/>
      <c r="D3" s="60"/>
      <c r="E3" s="60"/>
      <c r="F3" s="60"/>
      <c r="G3" s="51"/>
      <c r="H3" s="79"/>
      <c r="I3" s="60"/>
      <c r="J3" s="165"/>
      <c r="K3" s="165"/>
      <c r="L3" s="165"/>
      <c r="M3" s="165"/>
    </row>
    <row r="4" spans="1:13" s="6" customFormat="1" ht="29.25" customHeight="1">
      <c r="A4" s="142" t="s">
        <v>208</v>
      </c>
      <c r="B4" s="142"/>
      <c r="C4" s="142"/>
      <c r="D4" s="142"/>
      <c r="E4" s="142"/>
      <c r="F4" s="142" t="s">
        <v>209</v>
      </c>
      <c r="G4" s="142"/>
      <c r="H4" s="142"/>
      <c r="I4" s="142"/>
      <c r="J4" s="142"/>
      <c r="K4" s="77"/>
      <c r="L4" s="166" t="s">
        <v>210</v>
      </c>
      <c r="M4" s="153" t="s">
        <v>211</v>
      </c>
    </row>
    <row r="5" spans="1:13" s="10" customFormat="1" ht="49.5" customHeight="1">
      <c r="A5" s="7" t="s">
        <v>212</v>
      </c>
      <c r="B5" s="52" t="s">
        <v>213</v>
      </c>
      <c r="C5" s="7" t="s">
        <v>214</v>
      </c>
      <c r="D5" s="26" t="s">
        <v>215</v>
      </c>
      <c r="E5" s="7" t="s">
        <v>216</v>
      </c>
      <c r="F5" s="7" t="s">
        <v>212</v>
      </c>
      <c r="G5" s="52" t="s">
        <v>217</v>
      </c>
      <c r="H5" s="7" t="s">
        <v>218</v>
      </c>
      <c r="I5" s="7" t="s">
        <v>215</v>
      </c>
      <c r="J5" s="7" t="s">
        <v>216</v>
      </c>
      <c r="K5" s="9" t="s">
        <v>86</v>
      </c>
      <c r="L5" s="166"/>
      <c r="M5" s="153"/>
    </row>
    <row r="6" spans="1:13" s="10" customFormat="1" ht="32.25" customHeight="1">
      <c r="A6" s="28">
        <v>1</v>
      </c>
      <c r="B6" s="53">
        <v>42391</v>
      </c>
      <c r="C6" s="42" t="s">
        <v>22</v>
      </c>
      <c r="D6" s="7">
        <v>30000</v>
      </c>
      <c r="E6" s="7">
        <v>1</v>
      </c>
      <c r="F6" s="28">
        <v>1</v>
      </c>
      <c r="G6" s="52">
        <v>42397</v>
      </c>
      <c r="H6" s="42" t="s">
        <v>44</v>
      </c>
      <c r="I6" s="7">
        <v>30000</v>
      </c>
      <c r="J6" s="7" t="s">
        <v>52</v>
      </c>
      <c r="K6" s="9">
        <f>+D6-I6</f>
        <v>0</v>
      </c>
      <c r="L6" s="57">
        <f>+D6-I6</f>
        <v>0</v>
      </c>
      <c r="M6" s="7"/>
    </row>
    <row r="7" spans="1:13" s="10" customFormat="1" ht="32.25" customHeight="1">
      <c r="A7" s="143">
        <v>2</v>
      </c>
      <c r="B7" s="145">
        <v>42401</v>
      </c>
      <c r="C7" s="147" t="s">
        <v>45</v>
      </c>
      <c r="D7" s="147">
        <v>5000</v>
      </c>
      <c r="E7" s="147">
        <v>1</v>
      </c>
      <c r="F7" s="28">
        <v>2</v>
      </c>
      <c r="G7" s="52">
        <v>42403</v>
      </c>
      <c r="H7" s="37" t="s">
        <v>70</v>
      </c>
      <c r="I7" s="14">
        <v>1250</v>
      </c>
      <c r="J7" s="29">
        <v>11</v>
      </c>
      <c r="K7" s="149">
        <f>+D7-I7-I8</f>
        <v>2950</v>
      </c>
      <c r="L7" s="57">
        <f>+L6+D7-I7</f>
        <v>3750</v>
      </c>
      <c r="M7" s="38"/>
    </row>
    <row r="8" spans="1:13" s="10" customFormat="1" ht="32.25" customHeight="1">
      <c r="A8" s="168"/>
      <c r="B8" s="177"/>
      <c r="C8" s="184"/>
      <c r="D8" s="184"/>
      <c r="E8" s="184"/>
      <c r="F8" s="28">
        <v>2</v>
      </c>
      <c r="G8" s="52">
        <v>42397</v>
      </c>
      <c r="H8" s="42" t="s">
        <v>44</v>
      </c>
      <c r="I8" s="7">
        <v>800</v>
      </c>
      <c r="J8" s="7" t="s">
        <v>52</v>
      </c>
      <c r="K8" s="182"/>
      <c r="L8" s="57">
        <f>+L7+D8-I8</f>
        <v>2950</v>
      </c>
      <c r="M8" s="38"/>
    </row>
    <row r="9" spans="1:13" s="10" customFormat="1" ht="32.25" customHeight="1">
      <c r="A9" s="143">
        <v>3</v>
      </c>
      <c r="B9" s="145">
        <v>42403</v>
      </c>
      <c r="C9" s="147" t="s">
        <v>22</v>
      </c>
      <c r="D9" s="147">
        <v>45000</v>
      </c>
      <c r="E9" s="147">
        <v>16</v>
      </c>
      <c r="F9" s="28">
        <v>3</v>
      </c>
      <c r="G9" s="52">
        <v>42641</v>
      </c>
      <c r="H9" s="42" t="s">
        <v>71</v>
      </c>
      <c r="I9" s="7">
        <v>15240</v>
      </c>
      <c r="J9" s="7">
        <v>18</v>
      </c>
      <c r="K9" s="149">
        <v>0</v>
      </c>
      <c r="L9" s="57">
        <f aca="true" t="shared" si="0" ref="L9:L31">+L8+D9-I9</f>
        <v>32710</v>
      </c>
      <c r="M9" s="7"/>
    </row>
    <row r="10" spans="1:13" s="10" customFormat="1" ht="32.25" customHeight="1">
      <c r="A10" s="144"/>
      <c r="B10" s="146"/>
      <c r="C10" s="148"/>
      <c r="D10" s="148"/>
      <c r="E10" s="148"/>
      <c r="F10" s="14">
        <v>3</v>
      </c>
      <c r="G10" s="49">
        <v>42726</v>
      </c>
      <c r="H10" s="29" t="s">
        <v>225</v>
      </c>
      <c r="I10" s="14">
        <v>29760</v>
      </c>
      <c r="J10" s="18">
        <v>7</v>
      </c>
      <c r="K10" s="150"/>
      <c r="L10" s="57">
        <f t="shared" si="0"/>
        <v>2950</v>
      </c>
      <c r="M10" s="7"/>
    </row>
    <row r="11" spans="1:13" s="10" customFormat="1" ht="25.5" customHeight="1">
      <c r="A11" s="143">
        <v>4</v>
      </c>
      <c r="B11" s="178">
        <v>42597</v>
      </c>
      <c r="C11" s="111" t="s">
        <v>23</v>
      </c>
      <c r="D11" s="185">
        <v>310000</v>
      </c>
      <c r="E11" s="111">
        <v>8</v>
      </c>
      <c r="F11" s="28">
        <v>4</v>
      </c>
      <c r="G11" s="3">
        <v>42641</v>
      </c>
      <c r="H11" s="37" t="s">
        <v>110</v>
      </c>
      <c r="I11" s="29">
        <v>301400</v>
      </c>
      <c r="J11" s="29" t="s">
        <v>41</v>
      </c>
      <c r="K11" s="149">
        <f>+D11-I11-I12</f>
        <v>3760</v>
      </c>
      <c r="L11" s="57">
        <f t="shared" si="0"/>
        <v>11550</v>
      </c>
      <c r="M11" s="7"/>
    </row>
    <row r="12" spans="1:13" s="10" customFormat="1" ht="25.5" customHeight="1">
      <c r="A12" s="144"/>
      <c r="B12" s="179"/>
      <c r="C12" s="112"/>
      <c r="D12" s="186"/>
      <c r="E12" s="112"/>
      <c r="F12" s="14">
        <v>4</v>
      </c>
      <c r="G12" s="49">
        <v>42726</v>
      </c>
      <c r="H12" s="29" t="s">
        <v>225</v>
      </c>
      <c r="I12" s="14">
        <v>4840</v>
      </c>
      <c r="J12" s="18">
        <v>7</v>
      </c>
      <c r="K12" s="150"/>
      <c r="L12" s="57">
        <f t="shared" si="0"/>
        <v>6710</v>
      </c>
      <c r="M12" s="7"/>
    </row>
    <row r="13" spans="1:13" s="10" customFormat="1" ht="33.75" customHeight="1">
      <c r="A13" s="152">
        <v>5</v>
      </c>
      <c r="B13" s="158">
        <v>42683</v>
      </c>
      <c r="C13" s="167" t="s">
        <v>100</v>
      </c>
      <c r="D13" s="159">
        <v>60000</v>
      </c>
      <c r="E13" s="154" t="s">
        <v>61</v>
      </c>
      <c r="F13" s="152">
        <v>5</v>
      </c>
      <c r="G13" s="3">
        <v>42698</v>
      </c>
      <c r="H13" s="37" t="s">
        <v>16</v>
      </c>
      <c r="I13" s="29">
        <v>33000</v>
      </c>
      <c r="J13" s="29" t="s">
        <v>42</v>
      </c>
      <c r="K13" s="149">
        <v>0</v>
      </c>
      <c r="L13" s="57">
        <f t="shared" si="0"/>
        <v>33710</v>
      </c>
      <c r="M13" s="7"/>
    </row>
    <row r="14" spans="1:13" s="31" customFormat="1" ht="21.75" customHeight="1">
      <c r="A14" s="152"/>
      <c r="B14" s="158"/>
      <c r="C14" s="167"/>
      <c r="D14" s="159"/>
      <c r="E14" s="154"/>
      <c r="F14" s="152"/>
      <c r="G14" s="3">
        <v>42698</v>
      </c>
      <c r="H14" s="37" t="s">
        <v>63</v>
      </c>
      <c r="I14" s="29">
        <v>15000</v>
      </c>
      <c r="J14" s="29" t="s">
        <v>62</v>
      </c>
      <c r="K14" s="182"/>
      <c r="L14" s="57">
        <f t="shared" si="0"/>
        <v>18710</v>
      </c>
      <c r="M14" s="29"/>
    </row>
    <row r="15" spans="1:13" ht="21.75" customHeight="1">
      <c r="A15" s="152"/>
      <c r="B15" s="158"/>
      <c r="C15" s="167"/>
      <c r="D15" s="159"/>
      <c r="E15" s="154"/>
      <c r="F15" s="152"/>
      <c r="G15" s="48">
        <v>42698</v>
      </c>
      <c r="H15" s="37" t="s">
        <v>64</v>
      </c>
      <c r="I15" s="14">
        <v>12000</v>
      </c>
      <c r="J15" s="29" t="s">
        <v>62</v>
      </c>
      <c r="K15" s="150"/>
      <c r="L15" s="57">
        <f t="shared" si="0"/>
        <v>6710</v>
      </c>
      <c r="M15" s="38"/>
    </row>
    <row r="16" spans="1:13" ht="21.75" customHeight="1">
      <c r="A16" s="143">
        <v>6</v>
      </c>
      <c r="B16" s="172">
        <v>42711</v>
      </c>
      <c r="C16" s="111" t="s">
        <v>100</v>
      </c>
      <c r="D16" s="169">
        <v>50000</v>
      </c>
      <c r="E16" s="180" t="s">
        <v>62</v>
      </c>
      <c r="F16" s="45">
        <v>6</v>
      </c>
      <c r="G16" s="48">
        <v>42699</v>
      </c>
      <c r="H16" s="37" t="s">
        <v>65</v>
      </c>
      <c r="I16" s="14">
        <v>10100</v>
      </c>
      <c r="J16" s="14" t="s">
        <v>69</v>
      </c>
      <c r="K16" s="149">
        <v>0</v>
      </c>
      <c r="L16" s="57">
        <f t="shared" si="0"/>
        <v>46610</v>
      </c>
      <c r="M16" s="38"/>
    </row>
    <row r="17" spans="1:13" ht="21.75" customHeight="1">
      <c r="A17" s="168"/>
      <c r="B17" s="176"/>
      <c r="C17" s="113"/>
      <c r="D17" s="170"/>
      <c r="E17" s="183"/>
      <c r="F17" s="65">
        <v>6</v>
      </c>
      <c r="G17" s="48">
        <v>42698</v>
      </c>
      <c r="H17" s="37" t="s">
        <v>65</v>
      </c>
      <c r="I17" s="14">
        <v>1800</v>
      </c>
      <c r="J17" s="29" t="s">
        <v>62</v>
      </c>
      <c r="K17" s="182"/>
      <c r="L17" s="57">
        <f t="shared" si="0"/>
        <v>44810</v>
      </c>
      <c r="M17" s="38"/>
    </row>
    <row r="18" spans="1:13" ht="21.75" customHeight="1">
      <c r="A18" s="168"/>
      <c r="B18" s="176"/>
      <c r="C18" s="113"/>
      <c r="D18" s="170"/>
      <c r="E18" s="183"/>
      <c r="F18" s="34">
        <v>6</v>
      </c>
      <c r="G18" s="48">
        <v>42745</v>
      </c>
      <c r="H18" s="37" t="s">
        <v>68</v>
      </c>
      <c r="I18" s="14">
        <v>23200</v>
      </c>
      <c r="J18" s="29" t="s">
        <v>31</v>
      </c>
      <c r="K18" s="182"/>
      <c r="L18" s="57">
        <f t="shared" si="0"/>
        <v>21610</v>
      </c>
      <c r="M18" s="38"/>
    </row>
    <row r="19" spans="1:13" ht="21.75" customHeight="1">
      <c r="A19" s="144"/>
      <c r="B19" s="173"/>
      <c r="C19" s="112"/>
      <c r="D19" s="171"/>
      <c r="E19" s="181"/>
      <c r="F19" s="14">
        <v>6</v>
      </c>
      <c r="G19" s="49">
        <v>42726</v>
      </c>
      <c r="H19" s="29" t="s">
        <v>225</v>
      </c>
      <c r="I19" s="14">
        <v>14900</v>
      </c>
      <c r="J19" s="29">
        <v>7</v>
      </c>
      <c r="K19" s="150"/>
      <c r="L19" s="57">
        <f t="shared" si="0"/>
        <v>6710</v>
      </c>
      <c r="M19" s="38"/>
    </row>
    <row r="20" spans="1:13" ht="35.25" customHeight="1">
      <c r="A20" s="143">
        <v>7</v>
      </c>
      <c r="B20" s="172">
        <v>42714</v>
      </c>
      <c r="C20" s="111" t="s">
        <v>101</v>
      </c>
      <c r="D20" s="169">
        <v>30000</v>
      </c>
      <c r="E20" s="180">
        <v>4</v>
      </c>
      <c r="F20" s="11">
        <v>7</v>
      </c>
      <c r="G20" s="48">
        <v>42748</v>
      </c>
      <c r="H20" s="37" t="s">
        <v>47</v>
      </c>
      <c r="I20" s="14">
        <v>4500</v>
      </c>
      <c r="J20" s="14" t="s">
        <v>50</v>
      </c>
      <c r="K20" s="149">
        <v>0</v>
      </c>
      <c r="L20" s="57">
        <f t="shared" si="0"/>
        <v>32210</v>
      </c>
      <c r="M20" s="38"/>
    </row>
    <row r="21" spans="1:13" ht="35.25" customHeight="1">
      <c r="A21" s="168"/>
      <c r="B21" s="176"/>
      <c r="C21" s="113"/>
      <c r="D21" s="170"/>
      <c r="E21" s="183"/>
      <c r="F21" s="14">
        <v>7</v>
      </c>
      <c r="G21" s="49">
        <v>42726</v>
      </c>
      <c r="H21" s="29" t="s">
        <v>226</v>
      </c>
      <c r="I21" s="14">
        <v>25500</v>
      </c>
      <c r="J21" s="29">
        <v>7</v>
      </c>
      <c r="K21" s="182"/>
      <c r="L21" s="57">
        <f t="shared" si="0"/>
        <v>6710</v>
      </c>
      <c r="M21" s="38"/>
    </row>
    <row r="22" spans="1:13" ht="24.75" customHeight="1">
      <c r="A22" s="143">
        <v>8</v>
      </c>
      <c r="B22" s="172">
        <v>42747</v>
      </c>
      <c r="C22" s="174" t="s">
        <v>66</v>
      </c>
      <c r="D22" s="169">
        <v>100000</v>
      </c>
      <c r="E22" s="180">
        <v>4</v>
      </c>
      <c r="F22" s="45">
        <v>8</v>
      </c>
      <c r="G22" s="48">
        <v>42752</v>
      </c>
      <c r="H22" s="37" t="s">
        <v>24</v>
      </c>
      <c r="I22" s="14">
        <v>51900</v>
      </c>
      <c r="J22" s="29" t="s">
        <v>48</v>
      </c>
      <c r="K22" s="149">
        <v>0</v>
      </c>
      <c r="L22" s="57">
        <f t="shared" si="0"/>
        <v>54810</v>
      </c>
      <c r="M22" s="38"/>
    </row>
    <row r="23" spans="1:13" ht="24.75" customHeight="1">
      <c r="A23" s="144"/>
      <c r="B23" s="173"/>
      <c r="C23" s="175"/>
      <c r="D23" s="171"/>
      <c r="E23" s="181"/>
      <c r="F23" s="34">
        <v>8</v>
      </c>
      <c r="G23" s="48">
        <v>42758</v>
      </c>
      <c r="H23" s="37" t="s">
        <v>24</v>
      </c>
      <c r="I23" s="14">
        <v>48100</v>
      </c>
      <c r="J23" s="29" t="s">
        <v>49</v>
      </c>
      <c r="K23" s="150"/>
      <c r="L23" s="57">
        <f t="shared" si="0"/>
        <v>6710</v>
      </c>
      <c r="M23" s="38"/>
    </row>
    <row r="24" spans="1:13" ht="36" customHeight="1">
      <c r="A24" s="43">
        <v>9</v>
      </c>
      <c r="B24" s="54">
        <v>42748</v>
      </c>
      <c r="C24" s="70" t="s">
        <v>66</v>
      </c>
      <c r="D24" s="44">
        <v>50000</v>
      </c>
      <c r="E24" s="35">
        <v>5</v>
      </c>
      <c r="F24" s="34">
        <v>9</v>
      </c>
      <c r="G24" s="48">
        <v>42748</v>
      </c>
      <c r="H24" s="37" t="s">
        <v>47</v>
      </c>
      <c r="I24" s="14">
        <v>50000</v>
      </c>
      <c r="J24" s="14" t="s">
        <v>50</v>
      </c>
      <c r="K24" s="83">
        <f>+D24-I24</f>
        <v>0</v>
      </c>
      <c r="L24" s="57">
        <f t="shared" si="0"/>
        <v>6710</v>
      </c>
      <c r="M24" s="38"/>
    </row>
    <row r="25" spans="1:13" ht="31.5" customHeight="1">
      <c r="A25" s="43">
        <v>10</v>
      </c>
      <c r="B25" s="67">
        <v>42760</v>
      </c>
      <c r="C25" s="33" t="s">
        <v>141</v>
      </c>
      <c r="D25" s="68">
        <v>92440</v>
      </c>
      <c r="E25" s="33"/>
      <c r="F25" s="28">
        <v>10</v>
      </c>
      <c r="G25" s="48">
        <v>42760</v>
      </c>
      <c r="H25" s="37" t="s">
        <v>72</v>
      </c>
      <c r="I25" s="14">
        <v>92440</v>
      </c>
      <c r="J25" s="29" t="s">
        <v>51</v>
      </c>
      <c r="K25" s="83">
        <v>0</v>
      </c>
      <c r="L25" s="57">
        <f t="shared" si="0"/>
        <v>6710</v>
      </c>
      <c r="M25" s="29"/>
    </row>
    <row r="26" spans="1:13" ht="23.25" customHeight="1">
      <c r="A26" s="28">
        <v>11</v>
      </c>
      <c r="B26" s="48">
        <v>42748</v>
      </c>
      <c r="C26" s="37" t="s">
        <v>66</v>
      </c>
      <c r="D26" s="64">
        <v>40000</v>
      </c>
      <c r="E26" s="14">
        <v>5</v>
      </c>
      <c r="F26" s="11">
        <v>11</v>
      </c>
      <c r="G26" s="48">
        <v>42748</v>
      </c>
      <c r="H26" s="37" t="s">
        <v>47</v>
      </c>
      <c r="I26" s="14">
        <v>40000</v>
      </c>
      <c r="J26" s="14" t="s">
        <v>50</v>
      </c>
      <c r="K26" s="83">
        <f aca="true" t="shared" si="1" ref="K26:K32">+D26-I26</f>
        <v>0</v>
      </c>
      <c r="L26" s="57">
        <f t="shared" si="0"/>
        <v>6710</v>
      </c>
      <c r="M26" s="38"/>
    </row>
    <row r="27" spans="1:14" ht="30" customHeight="1">
      <c r="A27" s="43">
        <v>12</v>
      </c>
      <c r="B27" s="67">
        <v>42803</v>
      </c>
      <c r="C27" s="33" t="s">
        <v>141</v>
      </c>
      <c r="D27" s="68">
        <v>5000</v>
      </c>
      <c r="E27" s="33">
        <v>1</v>
      </c>
      <c r="F27" s="14">
        <v>12</v>
      </c>
      <c r="G27" s="49">
        <v>42726</v>
      </c>
      <c r="H27" s="29" t="s">
        <v>225</v>
      </c>
      <c r="I27" s="18">
        <v>5000</v>
      </c>
      <c r="J27" s="18">
        <v>7</v>
      </c>
      <c r="K27" s="83">
        <f t="shared" si="1"/>
        <v>0</v>
      </c>
      <c r="L27" s="57">
        <f t="shared" si="0"/>
        <v>6710</v>
      </c>
      <c r="M27" s="29"/>
      <c r="N27" s="20"/>
    </row>
    <row r="28" spans="1:14" ht="28.5" customHeight="1">
      <c r="A28" s="34">
        <v>13</v>
      </c>
      <c r="B28" s="46">
        <v>42831</v>
      </c>
      <c r="C28" s="29" t="s">
        <v>185</v>
      </c>
      <c r="D28" s="74">
        <v>18113.92</v>
      </c>
      <c r="E28" s="50" t="s">
        <v>227</v>
      </c>
      <c r="F28" s="11"/>
      <c r="G28" s="49"/>
      <c r="H28" s="38"/>
      <c r="I28" s="18"/>
      <c r="J28" s="14"/>
      <c r="K28" s="94">
        <f t="shared" si="1"/>
        <v>18113.92</v>
      </c>
      <c r="L28" s="95">
        <f t="shared" si="0"/>
        <v>24823.92</v>
      </c>
      <c r="M28" s="13"/>
      <c r="N28" s="78"/>
    </row>
    <row r="29" spans="1:14" ht="35.25" customHeight="1">
      <c r="A29" s="43">
        <v>14</v>
      </c>
      <c r="B29" s="54">
        <v>42831</v>
      </c>
      <c r="C29" s="70" t="s">
        <v>22</v>
      </c>
      <c r="D29" s="44">
        <v>50000</v>
      </c>
      <c r="E29" s="35">
        <v>1</v>
      </c>
      <c r="F29" s="14">
        <v>14</v>
      </c>
      <c r="G29" s="49">
        <v>42726</v>
      </c>
      <c r="H29" s="29" t="s">
        <v>225</v>
      </c>
      <c r="I29" s="14">
        <v>50000</v>
      </c>
      <c r="J29" s="29">
        <v>7</v>
      </c>
      <c r="K29" s="83">
        <f t="shared" si="1"/>
        <v>0</v>
      </c>
      <c r="L29" s="95">
        <f t="shared" si="0"/>
        <v>24823.92</v>
      </c>
      <c r="M29" s="38"/>
      <c r="N29" s="20"/>
    </row>
    <row r="30" spans="1:14" ht="35.25" customHeight="1">
      <c r="A30" s="43"/>
      <c r="B30" s="54"/>
      <c r="C30" s="70"/>
      <c r="D30" s="44"/>
      <c r="E30" s="35"/>
      <c r="F30" s="14"/>
      <c r="G30" s="49"/>
      <c r="H30" s="29"/>
      <c r="I30" s="14"/>
      <c r="J30" s="29"/>
      <c r="K30" s="83">
        <f t="shared" si="1"/>
        <v>0</v>
      </c>
      <c r="L30" s="95"/>
      <c r="M30" s="38"/>
      <c r="N30" s="20"/>
    </row>
    <row r="31" spans="1:14" ht="35.25" customHeight="1">
      <c r="A31" s="43"/>
      <c r="B31" s="54"/>
      <c r="C31" s="70"/>
      <c r="D31" s="44"/>
      <c r="E31" s="35"/>
      <c r="F31" s="14"/>
      <c r="G31" s="49"/>
      <c r="H31" s="29"/>
      <c r="I31" s="14"/>
      <c r="J31" s="29"/>
      <c r="K31" s="83">
        <f t="shared" si="1"/>
        <v>0</v>
      </c>
      <c r="L31" s="95"/>
      <c r="M31" s="38"/>
      <c r="N31" s="20"/>
    </row>
    <row r="32" spans="1:14" ht="35.25" customHeight="1">
      <c r="A32" s="43"/>
      <c r="B32" s="54"/>
      <c r="C32" s="70"/>
      <c r="D32" s="44"/>
      <c r="E32" s="35"/>
      <c r="F32" s="14"/>
      <c r="G32" s="49"/>
      <c r="H32" s="29"/>
      <c r="I32" s="14"/>
      <c r="J32" s="29"/>
      <c r="K32" s="83">
        <f t="shared" si="1"/>
        <v>0</v>
      </c>
      <c r="L32" s="95"/>
      <c r="M32" s="38"/>
      <c r="N32" s="20"/>
    </row>
    <row r="33" spans="1:14" ht="35.25" customHeight="1">
      <c r="A33" s="43"/>
      <c r="B33" s="54"/>
      <c r="C33" s="70"/>
      <c r="D33" s="44"/>
      <c r="E33" s="35"/>
      <c r="F33" s="14"/>
      <c r="G33" s="49"/>
      <c r="H33" s="29"/>
      <c r="I33" s="14"/>
      <c r="J33" s="29"/>
      <c r="K33" s="83"/>
      <c r="L33" s="95"/>
      <c r="M33" s="38"/>
      <c r="N33" s="20"/>
    </row>
    <row r="34" spans="1:14" ht="35.25" customHeight="1">
      <c r="A34" s="43"/>
      <c r="B34" s="54"/>
      <c r="C34" s="70"/>
      <c r="D34" s="44"/>
      <c r="E34" s="35"/>
      <c r="F34" s="14"/>
      <c r="G34" s="49"/>
      <c r="H34" s="29"/>
      <c r="I34" s="14"/>
      <c r="J34" s="29"/>
      <c r="K34" s="83"/>
      <c r="L34" s="95"/>
      <c r="M34" s="38"/>
      <c r="N34" s="20"/>
    </row>
    <row r="35" spans="1:13" ht="21.75" customHeight="1">
      <c r="A35" s="14"/>
      <c r="B35" s="49" t="s">
        <v>219</v>
      </c>
      <c r="C35" s="38"/>
      <c r="D35" s="97">
        <f>SUM(D6:D29)</f>
        <v>885553.92</v>
      </c>
      <c r="E35" s="14"/>
      <c r="F35" s="14"/>
      <c r="G35" s="49"/>
      <c r="H35" s="38"/>
      <c r="I35" s="14">
        <f>SUM(I6:I29)</f>
        <v>860730</v>
      </c>
      <c r="J35" s="14"/>
      <c r="K35" s="74">
        <f>SUM(K6:K29)</f>
        <v>24823.92</v>
      </c>
      <c r="L35" s="95">
        <f>+D35-I35</f>
        <v>24823.920000000042</v>
      </c>
      <c r="M35" s="38"/>
    </row>
    <row r="36" spans="1:13" ht="12" customHeight="1">
      <c r="A36" s="61"/>
      <c r="B36" s="55"/>
      <c r="C36" s="39"/>
      <c r="D36" s="98"/>
      <c r="E36" s="61"/>
      <c r="F36" s="61"/>
      <c r="G36" s="55"/>
      <c r="H36" s="39"/>
      <c r="I36" s="61"/>
      <c r="J36" s="62"/>
      <c r="K36" s="90"/>
      <c r="L36" s="90"/>
      <c r="M36" s="58"/>
    </row>
    <row r="37" spans="1:13" ht="14.25">
      <c r="A37" s="100" t="s">
        <v>220</v>
      </c>
      <c r="J37" s="157" t="s">
        <v>221</v>
      </c>
      <c r="K37" s="157"/>
      <c r="L37" s="157"/>
      <c r="M37" s="157"/>
    </row>
    <row r="40" ht="14.25">
      <c r="H40" s="40" t="s">
        <v>222</v>
      </c>
    </row>
  </sheetData>
  <mergeCells count="51">
    <mergeCell ref="E11:E12"/>
    <mergeCell ref="K11:K12"/>
    <mergeCell ref="C7:C8"/>
    <mergeCell ref="D7:D8"/>
    <mergeCell ref="K7:K8"/>
    <mergeCell ref="E7:E8"/>
    <mergeCell ref="E9:E10"/>
    <mergeCell ref="K9:K10"/>
    <mergeCell ref="D9:D10"/>
    <mergeCell ref="D11:D12"/>
    <mergeCell ref="E22:E23"/>
    <mergeCell ref="K13:K15"/>
    <mergeCell ref="K22:K23"/>
    <mergeCell ref="F13:F15"/>
    <mergeCell ref="K16:K19"/>
    <mergeCell ref="E16:E19"/>
    <mergeCell ref="E20:E21"/>
    <mergeCell ref="K20:K21"/>
    <mergeCell ref="A7:A8"/>
    <mergeCell ref="B7:B8"/>
    <mergeCell ref="B16:B19"/>
    <mergeCell ref="C16:C19"/>
    <mergeCell ref="A9:A10"/>
    <mergeCell ref="B9:B10"/>
    <mergeCell ref="C9:C10"/>
    <mergeCell ref="A11:A12"/>
    <mergeCell ref="B11:B12"/>
    <mergeCell ref="C11:C12"/>
    <mergeCell ref="D16:D19"/>
    <mergeCell ref="A22:A23"/>
    <mergeCell ref="B22:B23"/>
    <mergeCell ref="C22:C23"/>
    <mergeCell ref="D22:D23"/>
    <mergeCell ref="A20:A21"/>
    <mergeCell ref="B20:B21"/>
    <mergeCell ref="C20:C21"/>
    <mergeCell ref="D20:D21"/>
    <mergeCell ref="J37:M37"/>
    <mergeCell ref="A4:E4"/>
    <mergeCell ref="F4:J4"/>
    <mergeCell ref="L4:L5"/>
    <mergeCell ref="A13:A15"/>
    <mergeCell ref="B13:B15"/>
    <mergeCell ref="C13:C15"/>
    <mergeCell ref="D13:D15"/>
    <mergeCell ref="E13:E15"/>
    <mergeCell ref="A16:A19"/>
    <mergeCell ref="A1:M1"/>
    <mergeCell ref="A2:M2"/>
    <mergeCell ref="M4:M5"/>
    <mergeCell ref="J3:M3"/>
  </mergeCells>
  <printOptions/>
  <pageMargins left="0.33" right="0.14" top="0.36" bottom="0.39" header="0.36" footer="0.38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0">
      <selection activeCell="H24" sqref="H24"/>
    </sheetView>
  </sheetViews>
  <sheetFormatPr defaultColWidth="9.00390625" defaultRowHeight="14.25"/>
  <cols>
    <col min="1" max="1" width="3.25390625" style="16" customWidth="1"/>
    <col min="2" max="2" width="10.625" style="24" customWidth="1"/>
    <col min="3" max="3" width="27.625" style="93" customWidth="1"/>
    <col min="4" max="4" width="8.75390625" style="25" customWidth="1"/>
    <col min="5" max="5" width="4.375" style="1" customWidth="1"/>
    <col min="6" max="6" width="3.25390625" style="16" customWidth="1"/>
    <col min="7" max="7" width="10.625" style="1" customWidth="1"/>
    <col min="8" max="8" width="26.375" style="1" customWidth="1"/>
    <col min="9" max="9" width="7.75390625" style="1" customWidth="1"/>
    <col min="10" max="10" width="3.875" style="1" customWidth="1"/>
    <col min="11" max="11" width="8.375" style="16" customWidth="1"/>
    <col min="12" max="12" width="8.00390625" style="16" customWidth="1"/>
    <col min="13" max="13" width="10.00390625" style="32" customWidth="1"/>
    <col min="14" max="16384" width="9.00390625" style="1" customWidth="1"/>
  </cols>
  <sheetData>
    <row r="1" spans="1:13" ht="25.5">
      <c r="A1" s="141" t="s">
        <v>236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6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5" customFormat="1" ht="14.25">
      <c r="A3" s="155" t="s">
        <v>187</v>
      </c>
      <c r="B3" s="155"/>
      <c r="C3" s="155"/>
      <c r="D3" s="155"/>
      <c r="E3" s="155"/>
      <c r="F3" s="155"/>
      <c r="G3" s="155"/>
      <c r="H3" s="41"/>
      <c r="I3" s="41"/>
      <c r="J3" s="156"/>
      <c r="K3" s="156"/>
      <c r="L3" s="156"/>
      <c r="M3" s="156"/>
    </row>
    <row r="4" spans="1:13" s="6" customFormat="1" ht="29.25" customHeight="1">
      <c r="A4" s="142" t="s">
        <v>188</v>
      </c>
      <c r="B4" s="142"/>
      <c r="C4" s="142"/>
      <c r="D4" s="142"/>
      <c r="E4" s="142"/>
      <c r="F4" s="142" t="s">
        <v>189</v>
      </c>
      <c r="G4" s="142"/>
      <c r="H4" s="142"/>
      <c r="I4" s="142"/>
      <c r="J4" s="142"/>
      <c r="K4" s="151" t="s">
        <v>190</v>
      </c>
      <c r="L4" s="142" t="s">
        <v>191</v>
      </c>
      <c r="M4" s="160" t="s">
        <v>192</v>
      </c>
    </row>
    <row r="5" spans="1:13" s="10" customFormat="1" ht="45" customHeight="1">
      <c r="A5" s="7" t="s">
        <v>193</v>
      </c>
      <c r="B5" s="8" t="s">
        <v>194</v>
      </c>
      <c r="C5" s="7" t="s">
        <v>195</v>
      </c>
      <c r="D5" s="9" t="s">
        <v>196</v>
      </c>
      <c r="E5" s="7" t="s">
        <v>197</v>
      </c>
      <c r="F5" s="7" t="s">
        <v>193</v>
      </c>
      <c r="G5" s="7" t="s">
        <v>198</v>
      </c>
      <c r="H5" s="7" t="s">
        <v>199</v>
      </c>
      <c r="I5" s="7" t="s">
        <v>196</v>
      </c>
      <c r="J5" s="7" t="s">
        <v>197</v>
      </c>
      <c r="K5" s="151"/>
      <c r="L5" s="142"/>
      <c r="M5" s="160"/>
    </row>
    <row r="6" spans="1:13" s="10" customFormat="1" ht="29.25" customHeight="1">
      <c r="A6" s="28">
        <v>1</v>
      </c>
      <c r="B6" s="46">
        <v>42366</v>
      </c>
      <c r="C6" s="42" t="s">
        <v>75</v>
      </c>
      <c r="D6" s="9">
        <v>100000</v>
      </c>
      <c r="E6" s="7">
        <v>22</v>
      </c>
      <c r="F6" s="28">
        <v>1</v>
      </c>
      <c r="G6" s="48">
        <v>42389</v>
      </c>
      <c r="H6" s="37" t="s">
        <v>74</v>
      </c>
      <c r="I6" s="7">
        <v>100000</v>
      </c>
      <c r="J6" s="7">
        <v>11</v>
      </c>
      <c r="K6" s="13">
        <f>+D6-I6</f>
        <v>0</v>
      </c>
      <c r="L6" s="57">
        <f>+L5+D6-I6</f>
        <v>0</v>
      </c>
      <c r="M6" s="7"/>
    </row>
    <row r="7" spans="1:13" s="16" customFormat="1" ht="29.25" customHeight="1">
      <c r="A7" s="11">
        <v>2</v>
      </c>
      <c r="B7" s="46">
        <v>42366</v>
      </c>
      <c r="C7" s="37" t="s">
        <v>78</v>
      </c>
      <c r="D7" s="13">
        <v>40000</v>
      </c>
      <c r="E7" s="50" t="s">
        <v>76</v>
      </c>
      <c r="F7" s="11">
        <v>2</v>
      </c>
      <c r="G7" s="48">
        <v>42366</v>
      </c>
      <c r="H7" s="37" t="s">
        <v>77</v>
      </c>
      <c r="I7" s="14">
        <v>40000</v>
      </c>
      <c r="J7" s="14">
        <v>24</v>
      </c>
      <c r="K7" s="13">
        <v>0</v>
      </c>
      <c r="L7" s="57">
        <f>+L6+D7-I7</f>
        <v>0</v>
      </c>
      <c r="M7" s="14"/>
    </row>
    <row r="8" spans="1:13" s="16" customFormat="1" ht="23.25" customHeight="1">
      <c r="A8" s="11">
        <v>3</v>
      </c>
      <c r="B8" s="46">
        <v>42626</v>
      </c>
      <c r="C8" s="37" t="s">
        <v>10</v>
      </c>
      <c r="D8" s="13">
        <v>50000</v>
      </c>
      <c r="E8" s="50" t="s">
        <v>201</v>
      </c>
      <c r="F8" s="11">
        <v>3</v>
      </c>
      <c r="G8" s="48">
        <v>42626</v>
      </c>
      <c r="H8" s="12" t="s">
        <v>202</v>
      </c>
      <c r="I8" s="14">
        <v>50000</v>
      </c>
      <c r="J8" s="14" t="s">
        <v>200</v>
      </c>
      <c r="K8" s="9">
        <f>+D8-I8</f>
        <v>0</v>
      </c>
      <c r="L8" s="13">
        <f>+D8-I8</f>
        <v>0</v>
      </c>
      <c r="M8" s="2"/>
    </row>
    <row r="9" spans="1:13" ht="21" customHeight="1">
      <c r="A9" s="11">
        <v>4</v>
      </c>
      <c r="B9" s="46">
        <v>42689</v>
      </c>
      <c r="C9" s="12" t="s">
        <v>203</v>
      </c>
      <c r="D9" s="13">
        <v>30000</v>
      </c>
      <c r="E9" s="50"/>
      <c r="F9" s="11">
        <v>4</v>
      </c>
      <c r="G9" s="49">
        <v>42717</v>
      </c>
      <c r="H9" s="18" t="s">
        <v>18</v>
      </c>
      <c r="I9" s="14">
        <v>28400</v>
      </c>
      <c r="J9" s="75" t="s">
        <v>34</v>
      </c>
      <c r="K9" s="9">
        <v>1600</v>
      </c>
      <c r="L9" s="13">
        <f>+L8+D9-I9</f>
        <v>1600</v>
      </c>
      <c r="M9" s="2"/>
    </row>
    <row r="10" spans="1:13" ht="14.25">
      <c r="A10" s="11">
        <v>5</v>
      </c>
      <c r="B10" s="46">
        <v>42719</v>
      </c>
      <c r="C10" s="37" t="s">
        <v>19</v>
      </c>
      <c r="D10" s="13">
        <v>20000</v>
      </c>
      <c r="E10" s="50" t="s">
        <v>204</v>
      </c>
      <c r="F10" s="11">
        <v>5</v>
      </c>
      <c r="G10" s="49">
        <v>42683</v>
      </c>
      <c r="H10" s="18" t="s">
        <v>205</v>
      </c>
      <c r="I10" s="14">
        <v>20000</v>
      </c>
      <c r="J10" s="75" t="s">
        <v>55</v>
      </c>
      <c r="K10" s="9">
        <f>+D10-I10</f>
        <v>0</v>
      </c>
      <c r="L10" s="13">
        <f aca="true" t="shared" si="0" ref="L10:L24">+L9+D10-I10</f>
        <v>1600</v>
      </c>
      <c r="M10" s="2"/>
    </row>
    <row r="11" spans="1:13" ht="21.75" customHeight="1">
      <c r="A11" s="121">
        <v>6</v>
      </c>
      <c r="B11" s="122">
        <v>42719</v>
      </c>
      <c r="C11" s="167" t="s">
        <v>17</v>
      </c>
      <c r="D11" s="187">
        <v>120000</v>
      </c>
      <c r="E11" s="161" t="s">
        <v>204</v>
      </c>
      <c r="F11" s="11">
        <v>6</v>
      </c>
      <c r="G11" s="49">
        <v>42677</v>
      </c>
      <c r="H11" s="12" t="s">
        <v>202</v>
      </c>
      <c r="I11" s="14">
        <v>90000</v>
      </c>
      <c r="J11" s="75" t="s">
        <v>40</v>
      </c>
      <c r="K11" s="162">
        <v>4000</v>
      </c>
      <c r="L11" s="13">
        <f t="shared" si="0"/>
        <v>31600</v>
      </c>
      <c r="M11" s="2"/>
    </row>
    <row r="12" spans="1:13" ht="21.75" customHeight="1">
      <c r="A12" s="188"/>
      <c r="B12" s="122"/>
      <c r="C12" s="167"/>
      <c r="D12" s="187"/>
      <c r="E12" s="161"/>
      <c r="F12" s="11">
        <v>6</v>
      </c>
      <c r="G12" s="49">
        <v>42745</v>
      </c>
      <c r="H12" s="18" t="s">
        <v>206</v>
      </c>
      <c r="I12" s="14">
        <v>20000</v>
      </c>
      <c r="J12" s="75" t="s">
        <v>57</v>
      </c>
      <c r="K12" s="162"/>
      <c r="L12" s="13">
        <f t="shared" si="0"/>
        <v>11600</v>
      </c>
      <c r="M12" s="2"/>
    </row>
    <row r="13" spans="1:13" ht="21.75" customHeight="1">
      <c r="A13" s="188"/>
      <c r="B13" s="122"/>
      <c r="C13" s="167"/>
      <c r="D13" s="187"/>
      <c r="E13" s="161"/>
      <c r="F13" s="11">
        <v>6</v>
      </c>
      <c r="G13" s="48">
        <v>42626</v>
      </c>
      <c r="H13" s="12" t="s">
        <v>202</v>
      </c>
      <c r="I13" s="14">
        <v>6000</v>
      </c>
      <c r="J13" s="75" t="s">
        <v>31</v>
      </c>
      <c r="K13" s="162"/>
      <c r="L13" s="13">
        <f t="shared" si="0"/>
        <v>5600</v>
      </c>
      <c r="M13" s="2"/>
    </row>
    <row r="14" spans="1:13" s="107" customFormat="1" ht="27.75" customHeight="1">
      <c r="A14" s="105">
        <v>7</v>
      </c>
      <c r="B14" s="101">
        <v>42710</v>
      </c>
      <c r="C14" s="103" t="s">
        <v>228</v>
      </c>
      <c r="D14" s="80">
        <v>80000</v>
      </c>
      <c r="E14" s="81" t="s">
        <v>170</v>
      </c>
      <c r="F14" s="104">
        <v>7</v>
      </c>
      <c r="G14" s="101">
        <v>42724</v>
      </c>
      <c r="H14" s="102" t="s">
        <v>25</v>
      </c>
      <c r="I14" s="80">
        <v>80000</v>
      </c>
      <c r="J14" s="105">
        <v>8</v>
      </c>
      <c r="K14" s="80">
        <f>+K13+D14-I14</f>
        <v>0</v>
      </c>
      <c r="L14" s="80">
        <f t="shared" si="0"/>
        <v>5600</v>
      </c>
      <c r="M14" s="106"/>
    </row>
    <row r="15" spans="1:13" ht="23.25" customHeight="1">
      <c r="A15" s="121">
        <v>8</v>
      </c>
      <c r="B15" s="122">
        <v>42719</v>
      </c>
      <c r="C15" s="167" t="s">
        <v>17</v>
      </c>
      <c r="D15" s="187">
        <v>30000</v>
      </c>
      <c r="E15" s="161" t="s">
        <v>30</v>
      </c>
      <c r="F15" s="11">
        <v>8</v>
      </c>
      <c r="G15" s="49">
        <v>42683</v>
      </c>
      <c r="H15" s="18" t="s">
        <v>54</v>
      </c>
      <c r="I15" s="14">
        <v>3000</v>
      </c>
      <c r="J15" s="14" t="s">
        <v>55</v>
      </c>
      <c r="K15" s="162">
        <v>3900</v>
      </c>
      <c r="L15" s="13">
        <f t="shared" si="0"/>
        <v>32600</v>
      </c>
      <c r="M15" s="2"/>
    </row>
    <row r="16" spans="1:13" ht="23.25" customHeight="1">
      <c r="A16" s="121"/>
      <c r="B16" s="122"/>
      <c r="C16" s="167"/>
      <c r="D16" s="187"/>
      <c r="E16" s="161"/>
      <c r="F16" s="11">
        <v>9</v>
      </c>
      <c r="G16" s="49">
        <v>42732</v>
      </c>
      <c r="H16" s="18" t="s">
        <v>21</v>
      </c>
      <c r="I16" s="14">
        <v>23100</v>
      </c>
      <c r="J16" s="14" t="s">
        <v>35</v>
      </c>
      <c r="K16" s="162"/>
      <c r="L16" s="13">
        <f t="shared" si="0"/>
        <v>9500</v>
      </c>
      <c r="M16" s="2"/>
    </row>
    <row r="17" spans="1:13" ht="23.25" customHeight="1">
      <c r="A17" s="11">
        <v>9</v>
      </c>
      <c r="B17" s="46">
        <v>42716</v>
      </c>
      <c r="C17" s="37" t="s">
        <v>17</v>
      </c>
      <c r="D17" s="13">
        <v>100000</v>
      </c>
      <c r="E17" s="50" t="s">
        <v>29</v>
      </c>
      <c r="F17" s="11">
        <v>10</v>
      </c>
      <c r="G17" s="49">
        <v>42755</v>
      </c>
      <c r="H17" s="12" t="s">
        <v>25</v>
      </c>
      <c r="I17" s="14">
        <v>100000</v>
      </c>
      <c r="J17" s="14" t="s">
        <v>36</v>
      </c>
      <c r="K17" s="9">
        <f>+D17-I17</f>
        <v>0</v>
      </c>
      <c r="L17" s="13">
        <f t="shared" si="0"/>
        <v>9500</v>
      </c>
      <c r="M17" s="2"/>
    </row>
    <row r="18" spans="1:13" ht="23.25" customHeight="1">
      <c r="A18" s="11">
        <v>10</v>
      </c>
      <c r="B18" s="46">
        <v>42831</v>
      </c>
      <c r="C18" s="37" t="s">
        <v>186</v>
      </c>
      <c r="D18" s="13">
        <v>22000</v>
      </c>
      <c r="E18" s="50" t="s">
        <v>227</v>
      </c>
      <c r="F18" s="11">
        <v>11</v>
      </c>
      <c r="G18" s="49">
        <v>42757</v>
      </c>
      <c r="H18" s="18" t="s">
        <v>58</v>
      </c>
      <c r="I18" s="14">
        <v>10130</v>
      </c>
      <c r="J18" s="14" t="s">
        <v>59</v>
      </c>
      <c r="K18" s="13">
        <f>+D18-I18</f>
        <v>11870</v>
      </c>
      <c r="L18" s="13">
        <f t="shared" si="0"/>
        <v>21370</v>
      </c>
      <c r="M18" s="2"/>
    </row>
    <row r="19" spans="1:13" s="16" customFormat="1" ht="28.5">
      <c r="A19" s="11">
        <v>11</v>
      </c>
      <c r="B19" s="46">
        <v>42655</v>
      </c>
      <c r="C19" s="37" t="s">
        <v>180</v>
      </c>
      <c r="D19" s="13">
        <v>93000</v>
      </c>
      <c r="E19" s="50" t="s">
        <v>26</v>
      </c>
      <c r="F19" s="11">
        <v>12</v>
      </c>
      <c r="G19" s="48">
        <v>42655</v>
      </c>
      <c r="H19" s="12" t="s">
        <v>13</v>
      </c>
      <c r="I19" s="14">
        <v>93000</v>
      </c>
      <c r="J19" s="14" t="s">
        <v>31</v>
      </c>
      <c r="K19" s="9">
        <f aca="true" t="shared" si="1" ref="K19:K24">+D19-I19</f>
        <v>0</v>
      </c>
      <c r="L19" s="13">
        <f t="shared" si="0"/>
        <v>21370</v>
      </c>
      <c r="M19" s="3"/>
    </row>
    <row r="20" spans="1:13" s="16" customFormat="1" ht="28.5">
      <c r="A20" s="11">
        <v>12</v>
      </c>
      <c r="B20" s="46">
        <v>42683</v>
      </c>
      <c r="C20" s="37" t="s">
        <v>181</v>
      </c>
      <c r="D20" s="13">
        <v>150000</v>
      </c>
      <c r="E20" s="50" t="s">
        <v>27</v>
      </c>
      <c r="F20" s="11">
        <v>13</v>
      </c>
      <c r="G20" s="48">
        <v>42696</v>
      </c>
      <c r="H20" s="12" t="s">
        <v>15</v>
      </c>
      <c r="I20" s="14">
        <v>150000</v>
      </c>
      <c r="J20" s="14" t="s">
        <v>32</v>
      </c>
      <c r="K20" s="9">
        <f t="shared" si="1"/>
        <v>0</v>
      </c>
      <c r="L20" s="13">
        <f t="shared" si="0"/>
        <v>21370</v>
      </c>
      <c r="M20" s="3"/>
    </row>
    <row r="21" spans="1:13" s="16" customFormat="1" ht="28.5">
      <c r="A21" s="11">
        <v>13</v>
      </c>
      <c r="B21" s="46">
        <v>42696</v>
      </c>
      <c r="C21" s="37" t="s">
        <v>182</v>
      </c>
      <c r="D21" s="13">
        <v>45000</v>
      </c>
      <c r="E21" s="50" t="s">
        <v>28</v>
      </c>
      <c r="F21" s="11">
        <v>14</v>
      </c>
      <c r="G21" s="48">
        <v>42696</v>
      </c>
      <c r="H21" s="12" t="s">
        <v>14</v>
      </c>
      <c r="I21" s="14">
        <v>45000</v>
      </c>
      <c r="J21" s="15" t="s">
        <v>33</v>
      </c>
      <c r="K21" s="9">
        <f t="shared" si="1"/>
        <v>0</v>
      </c>
      <c r="L21" s="13">
        <f t="shared" si="0"/>
        <v>21370</v>
      </c>
      <c r="M21" s="3"/>
    </row>
    <row r="22" spans="1:13" ht="28.5">
      <c r="A22" s="11">
        <v>14</v>
      </c>
      <c r="B22" s="46">
        <v>42757</v>
      </c>
      <c r="C22" s="37" t="s">
        <v>183</v>
      </c>
      <c r="D22" s="13">
        <v>542500</v>
      </c>
      <c r="E22" s="50" t="s">
        <v>37</v>
      </c>
      <c r="F22" s="11">
        <v>15</v>
      </c>
      <c r="G22" s="46">
        <v>42757</v>
      </c>
      <c r="H22" s="18" t="s">
        <v>38</v>
      </c>
      <c r="I22" s="13">
        <v>542500</v>
      </c>
      <c r="J22" s="14" t="s">
        <v>39</v>
      </c>
      <c r="K22" s="13">
        <f t="shared" si="1"/>
        <v>0</v>
      </c>
      <c r="L22" s="13">
        <f t="shared" si="0"/>
        <v>21370</v>
      </c>
      <c r="M22" s="2"/>
    </row>
    <row r="23" spans="1:13" ht="28.5">
      <c r="A23" s="11">
        <v>15</v>
      </c>
      <c r="B23" s="46">
        <v>42831</v>
      </c>
      <c r="C23" s="37" t="s">
        <v>184</v>
      </c>
      <c r="D23" s="13">
        <v>27000</v>
      </c>
      <c r="E23" s="50" t="s">
        <v>227</v>
      </c>
      <c r="F23" s="11"/>
      <c r="G23" s="46"/>
      <c r="H23" s="18"/>
      <c r="I23" s="13"/>
      <c r="J23" s="14"/>
      <c r="K23" s="13">
        <f t="shared" si="1"/>
        <v>27000</v>
      </c>
      <c r="L23" s="13">
        <f t="shared" si="0"/>
        <v>48370</v>
      </c>
      <c r="M23" s="2"/>
    </row>
    <row r="24" spans="1:13" ht="24" customHeight="1">
      <c r="A24" s="11">
        <v>16</v>
      </c>
      <c r="B24" s="46">
        <v>42831</v>
      </c>
      <c r="C24" s="37" t="s">
        <v>229</v>
      </c>
      <c r="D24" s="13">
        <v>10000</v>
      </c>
      <c r="E24" s="50" t="s">
        <v>227</v>
      </c>
      <c r="F24" s="11"/>
      <c r="G24" s="46"/>
      <c r="H24" s="18"/>
      <c r="I24" s="13"/>
      <c r="J24" s="14"/>
      <c r="K24" s="13">
        <f t="shared" si="1"/>
        <v>10000</v>
      </c>
      <c r="L24" s="13">
        <f t="shared" si="0"/>
        <v>58370</v>
      </c>
      <c r="M24" s="2"/>
    </row>
    <row r="25" spans="1:13" ht="21.75" customHeight="1">
      <c r="A25" s="14"/>
      <c r="B25" s="17"/>
      <c r="C25" s="37" t="s">
        <v>207</v>
      </c>
      <c r="D25" s="19">
        <f>SUM(D6:D24)</f>
        <v>1459500</v>
      </c>
      <c r="E25" s="18"/>
      <c r="F25" s="14"/>
      <c r="G25" s="18"/>
      <c r="H25" s="18"/>
      <c r="I25" s="18">
        <f>SUM(I6:I24)</f>
        <v>1401130</v>
      </c>
      <c r="J25" s="18"/>
      <c r="K25" s="13">
        <f>SUM(K6:K24)</f>
        <v>58370</v>
      </c>
      <c r="L25" s="13">
        <f>+D25-I25</f>
        <v>58370</v>
      </c>
      <c r="M25" s="2"/>
    </row>
    <row r="26" spans="1:13" ht="12" customHeight="1">
      <c r="A26" s="61"/>
      <c r="B26" s="21"/>
      <c r="C26" s="92"/>
      <c r="D26" s="22"/>
      <c r="E26" s="20"/>
      <c r="F26" s="61"/>
      <c r="G26" s="20"/>
      <c r="H26" s="20"/>
      <c r="I26" s="20"/>
      <c r="J26" s="23"/>
      <c r="K26" s="62"/>
      <c r="L26" s="62"/>
      <c r="M26" s="4"/>
    </row>
    <row r="27" spans="1:13" s="20" customFormat="1" ht="14.25">
      <c r="A27" s="61"/>
      <c r="B27" s="21"/>
      <c r="C27" s="92"/>
      <c r="D27" s="22"/>
      <c r="F27" s="61"/>
      <c r="J27" s="157"/>
      <c r="K27" s="157"/>
      <c r="L27" s="157"/>
      <c r="M27" s="157"/>
    </row>
  </sheetData>
  <mergeCells count="22">
    <mergeCell ref="K15:K16"/>
    <mergeCell ref="A1:M1"/>
    <mergeCell ref="A2:M2"/>
    <mergeCell ref="A3:G3"/>
    <mergeCell ref="J3:M3"/>
    <mergeCell ref="D15:D16"/>
    <mergeCell ref="E11:E13"/>
    <mergeCell ref="A11:A13"/>
    <mergeCell ref="C11:C13"/>
    <mergeCell ref="D11:D13"/>
    <mergeCell ref="K4:K5"/>
    <mergeCell ref="K11:K13"/>
    <mergeCell ref="B11:B13"/>
    <mergeCell ref="E15:E16"/>
    <mergeCell ref="J27:M27"/>
    <mergeCell ref="A4:E4"/>
    <mergeCell ref="F4:J4"/>
    <mergeCell ref="M4:M5"/>
    <mergeCell ref="L4:L5"/>
    <mergeCell ref="A15:A16"/>
    <mergeCell ref="B15:B16"/>
    <mergeCell ref="C15:C16"/>
  </mergeCells>
  <printOptions/>
  <pageMargins left="0.4330708661417323" right="0.15748031496062992" top="0.8661417322834646" bottom="0.8661417322834646" header="0.15748031496062992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2017-04-13T15:15:24Z</cp:lastPrinted>
  <dcterms:created xsi:type="dcterms:W3CDTF">2016-08-15T02:12:51Z</dcterms:created>
  <dcterms:modified xsi:type="dcterms:W3CDTF">2017-04-18T04:34:09Z</dcterms:modified>
  <cp:category/>
  <cp:version/>
  <cp:contentType/>
  <cp:contentStatus/>
</cp:coreProperties>
</file>