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Sheet1!$A$5:$X$36</definedName>
    <definedName name="_xlnm.Print_Titles" localSheetId="0">Sheet1!$3:$5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<sst xmlns="http://schemas.openxmlformats.org/spreadsheetml/2006/main" count="456" uniqueCount="211">
  <si>
    <t>附件2：</t>
  </si>
  <si>
    <t>平江县2023年度统筹整合使用财政涉农资金年终补充实施方案明细表</t>
  </si>
  <si>
    <t>序号</t>
  </si>
  <si>
    <t>项目类别</t>
  </si>
  <si>
    <t>乡镇</t>
  </si>
  <si>
    <t>行政村</t>
  </si>
  <si>
    <t>项目名称</t>
  </si>
  <si>
    <t>建设性质</t>
  </si>
  <si>
    <t>计划时间进度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</si>
  <si>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</si>
  <si>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</si>
  <si>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</si>
  <si>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</si>
  <si>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</si>
  <si>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</si>
  <si>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</si>
  <si>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项目类型</t>
  </si>
  <si>
    <t>二级项目类型</t>
  </si>
  <si>
    <t>项目子类型</t>
  </si>
  <si>
    <t>开工
时间</t>
  </si>
  <si>
    <t>完工
时间</t>
  </si>
  <si>
    <t>项目预算总投资
（万元）</t>
  </si>
  <si>
    <t>其中</t>
  </si>
  <si>
    <t>受益
村数（个）</t>
  </si>
  <si>
    <t>受益
户数（户）</t>
  </si>
  <si>
    <t>受益
人口数（人）</t>
  </si>
  <si>
    <t>财政资金（万元）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</si>
  <si>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</si>
  <si>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</si>
  <si>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</si>
  <si>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</si>
  <si>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一、产业发展</t>
  </si>
  <si>
    <t>小计</t>
  </si>
  <si>
    <t>-</t>
  </si>
  <si>
    <t>产业发展项目</t>
  </si>
  <si>
    <t>加工流通项目</t>
  </si>
  <si>
    <t>产地初加工和精深加工</t>
  </si>
  <si>
    <t>龙门镇</t>
  </si>
  <si>
    <t>渣坪村</t>
  </si>
  <si>
    <t>胖子香预制菜生产基地建设</t>
  </si>
  <si>
    <t>新建</t>
  </si>
  <si>
    <t>农业农村局</t>
  </si>
  <si>
    <t>排污系统建设</t>
  </si>
  <si>
    <t>35万元</t>
  </si>
  <si>
    <t>按照投资额的15%进行奖补给企业</t>
  </si>
  <si>
    <t>就业帮扶</t>
  </si>
  <si>
    <t>梅仙镇</t>
  </si>
  <si>
    <t>青乔村</t>
  </si>
  <si>
    <t>芳草湾预制菜生产基地建设</t>
  </si>
  <si>
    <t>生产设备购置</t>
  </si>
  <si>
    <t>20万元</t>
  </si>
  <si>
    <t>高新区</t>
  </si>
  <si>
    <t>鹏辉食品预制菜生产基地建设</t>
  </si>
  <si>
    <t>冷库、生产设备购置</t>
  </si>
  <si>
    <t>15万元</t>
  </si>
  <si>
    <t>金融保险配套项目</t>
  </si>
  <si>
    <t>小额贷款贴息</t>
  </si>
  <si>
    <t>全县</t>
  </si>
  <si>
    <t>扶持新型经营主体贷款项目</t>
  </si>
  <si>
    <t>财政局</t>
  </si>
  <si>
    <t>用于农业生产担保补偿基金。</t>
  </si>
  <si>
    <t>按实际风险给予补偿</t>
  </si>
  <si>
    <t>巩固新型经营主体发展产业稳定</t>
  </si>
  <si>
    <t>直接帮扶</t>
  </si>
  <si>
    <t>配套基础设施项目</t>
  </si>
  <si>
    <t>产业园（区）</t>
  </si>
  <si>
    <t>伍市镇</t>
  </si>
  <si>
    <t>普庆村</t>
  </si>
  <si>
    <t>普庆村庭院经济配套设施</t>
  </si>
  <si>
    <t>普庆村村委会</t>
  </si>
  <si>
    <t>七组庭院经济，防护栏800米</t>
  </si>
  <si>
    <t>110.46元/米</t>
  </si>
  <si>
    <t>发展庭院经济，带动群众增收</t>
  </si>
  <si>
    <t>生产项目</t>
  </si>
  <si>
    <t>种植业基地</t>
  </si>
  <si>
    <t>普庆村庭院经济土地改良及果树种植</t>
  </si>
  <si>
    <t>七组庭院经济土地改良12.5亩，果树种植650株</t>
  </si>
  <si>
    <t>1.07万元/亩；350元/株</t>
  </si>
  <si>
    <t>六组庭院经济，防护栏649.6米，其他防护措施750米，采摘道路拓宽硬化长4.25公里，宽1.5米，挡土墙51米</t>
  </si>
  <si>
    <t>110.46元/米；60.94元/米；18万元/公里；601.63元/米</t>
  </si>
  <si>
    <t>土地改良20.22亩，果树种植853株</t>
  </si>
  <si>
    <t>武岗村</t>
  </si>
  <si>
    <t>武岗村庭院经济配套设施</t>
  </si>
  <si>
    <t>武岗村村委会</t>
  </si>
  <si>
    <t>10.11组庭院防护挡土墙210米，采摘便道224米</t>
  </si>
  <si>
    <t>601.63元/米；采摘便道222.3元/米</t>
  </si>
  <si>
    <t>武岗村庭院土地改良及果树种植</t>
  </si>
  <si>
    <t>10.11组庭院土地改良2.62亩，果树种植120株</t>
  </si>
  <si>
    <t>童市镇</t>
  </si>
  <si>
    <t>优良村</t>
  </si>
  <si>
    <t>恩溪大岭茶业茶叶加工厂房改造</t>
  </si>
  <si>
    <t>续建</t>
  </si>
  <si>
    <t>优良村委会</t>
  </si>
  <si>
    <t>茶叶加工厂房升级改造320平方米</t>
  </si>
  <si>
    <t>62.5元/平方米</t>
  </si>
  <si>
    <t>解决了56人脱贫人口的就业</t>
  </si>
  <si>
    <t>增加脱贫人口及监测户的收入</t>
  </si>
  <si>
    <t>休闲农业与乡村旅游</t>
  </si>
  <si>
    <t>加义镇</t>
  </si>
  <si>
    <t>丽江村</t>
  </si>
  <si>
    <t>丽江泛舟配套产业</t>
  </si>
  <si>
    <t>丽江村委会</t>
  </si>
  <si>
    <t>河岸护提浆砌石挡土墙长80m，高3-3.5m，共计625立方米</t>
  </si>
  <si>
    <t>480元/立方米</t>
  </si>
  <si>
    <t>带动村集体收入年增长2万元</t>
  </si>
  <si>
    <t>蔬菜种植基地升级改造</t>
  </si>
  <si>
    <t>武岗村委会</t>
  </si>
  <si>
    <t>蔬菜大棚防水设备8个棚顶天沟、光伏板之间连接铁板、玻璃、膜面积30800平方米</t>
  </si>
  <si>
    <t>6.5元/平方米</t>
  </si>
  <si>
    <t>增加村级集体经济收入,带动群众增收</t>
  </si>
  <si>
    <t>养殖业基地</t>
  </si>
  <si>
    <t>瓮江镇</t>
  </si>
  <si>
    <t>新岗村</t>
  </si>
  <si>
    <t>鹌鹑养殖基地</t>
  </si>
  <si>
    <t>平江县新岗生态种养殖农民专业合作社</t>
  </si>
  <si>
    <t>新建鹌鹑养殖基地5亩</t>
  </si>
  <si>
    <t>2万元/亩</t>
  </si>
  <si>
    <t>带动群众增收，增加村集体经济收入</t>
  </si>
  <si>
    <t>二、基础设施</t>
  </si>
  <si>
    <t>乡村建设行动</t>
  </si>
  <si>
    <t>农村基础设施</t>
  </si>
  <si>
    <t>农村供水保障设施建设</t>
  </si>
  <si>
    <t>安定镇</t>
  </si>
  <si>
    <t>上黄村</t>
  </si>
  <si>
    <t>安全饮水</t>
  </si>
  <si>
    <t>上黄村委会</t>
  </si>
  <si>
    <t>大路组、边山组、大园组、新建组110户接自来水，共铺设管道1111.2米</t>
  </si>
  <si>
    <t>90元/米</t>
  </si>
  <si>
    <t>改善110户的安全饮水</t>
  </si>
  <si>
    <t>改善生活水平，提高生活质量</t>
  </si>
  <si>
    <t>农村道路建设（通村、通户路）</t>
  </si>
  <si>
    <t>中黄村</t>
  </si>
  <si>
    <t>村组道路</t>
  </si>
  <si>
    <t>扩建</t>
  </si>
  <si>
    <t>中黄村委会</t>
  </si>
  <si>
    <t>新屋组、下坪组、介元组、新加组、坎上组道路拓宽长417米，宽1米</t>
  </si>
  <si>
    <t>120元/平方米</t>
  </si>
  <si>
    <t>改善150户出行问题</t>
  </si>
  <si>
    <t>改善生产条件，增加产业产量</t>
  </si>
  <si>
    <t>小型农田水利设施建设</t>
  </si>
  <si>
    <t>三里村</t>
  </si>
  <si>
    <t>水利设施</t>
  </si>
  <si>
    <t>三里村委会</t>
  </si>
  <si>
    <t>三里村木桥组河堤维修砌墈浆砌石；30米*1.5米*2.3米，计103.5立方米.
50米*0.7米*2.2米，计77立方米.
20米*0.9米*4米，计72立方米，共计252.5立方米</t>
  </si>
  <si>
    <t>350元/立方米</t>
  </si>
  <si>
    <t>解决49亩农田灌溉问题</t>
  </si>
  <si>
    <t>改善生产条件，增加农田产量</t>
  </si>
  <si>
    <t>危桥改造</t>
  </si>
  <si>
    <t>三里村木桥组新修桥梁；
6米*3.44米，共计20.64平方米</t>
  </si>
  <si>
    <t>3000元/平方米</t>
  </si>
  <si>
    <t>解决120人耕作农田问题</t>
  </si>
  <si>
    <t>改善生产条件</t>
  </si>
  <si>
    <t>堤排加固修复项目：坡面混泥土硬化长35米.高8米，280平方米.堤排加固混泥土硬化长35米，宽4米，140平方米， 总计420平方米</t>
  </si>
  <si>
    <t>119元/平方米</t>
  </si>
  <si>
    <t>解决780人耕作农田问题</t>
  </si>
  <si>
    <t>南江镇</t>
  </si>
  <si>
    <t>万家村</t>
  </si>
  <si>
    <t>2023.10</t>
  </si>
  <si>
    <t>2024.1</t>
  </si>
  <si>
    <t>万家村委会</t>
  </si>
  <si>
    <t>中心组至下心组道路硬化长0.4公里，5米宽</t>
  </si>
  <si>
    <t>50万元/公里</t>
  </si>
  <si>
    <t>解决160人出行难问题</t>
  </si>
  <si>
    <t>改善出行条件，缩短出行时间</t>
  </si>
  <si>
    <t>崇义村</t>
  </si>
  <si>
    <t>2023.11</t>
  </si>
  <si>
    <t>崇义村委会</t>
  </si>
  <si>
    <t>范福片新屋组至上屋组拓宽硬化至5米，拓宽1.5米，长0.3333公里</t>
  </si>
  <si>
    <t>18万元/公里</t>
  </si>
  <si>
    <t>提升公路周边贫困人口450人的出行条件</t>
  </si>
  <si>
    <t>桥西村</t>
  </si>
  <si>
    <t>2023.12</t>
  </si>
  <si>
    <t>桥西村委会</t>
  </si>
  <si>
    <t>内东组至关门洞新修机耕路长1.4公里，宽5米</t>
  </si>
  <si>
    <t>10万元/公里</t>
  </si>
  <si>
    <t>解决108人出行难问题</t>
  </si>
  <si>
    <t>人居环境整治</t>
  </si>
  <si>
    <t>农村污水治理</t>
  </si>
  <si>
    <t>排水沟1601米，波纹管安装283米，集水井14个，</t>
  </si>
  <si>
    <t>99.92元/米；75.35元/米；897.67元/个；</t>
  </si>
  <si>
    <t>改善287人的生活环境</t>
  </si>
  <si>
    <t>解决污水处理问题，提升环境质量</t>
  </si>
  <si>
    <t>排水沟900米，波纹管安装200米，集水井1个</t>
  </si>
  <si>
    <t>99.92元/米；75.35元/米；897.67元/个</t>
  </si>
  <si>
    <t>改善189人的生活环境</t>
  </si>
  <si>
    <t>道路全长1.470公里（每边硬化拓宽0.85米*2及两旁水沟排水、护砌）</t>
  </si>
  <si>
    <t>66.6万元/公里</t>
  </si>
  <si>
    <t>解决1286人安全出行</t>
  </si>
  <si>
    <t>解决村民安全生产出行交通便利</t>
  </si>
  <si>
    <t>山塘清淤2308立方米</t>
  </si>
  <si>
    <t>65元/立方米</t>
  </si>
  <si>
    <t>美化环境，解决农田灌溉</t>
  </si>
  <si>
    <t>农村公共服务</t>
  </si>
  <si>
    <t>其他</t>
  </si>
  <si>
    <t>路灯</t>
  </si>
  <si>
    <t>路灯安装40盏</t>
  </si>
  <si>
    <t>2600元/盏</t>
  </si>
  <si>
    <t>改善476人的安全出行问题</t>
  </si>
  <si>
    <t>农村小水源供水能力恢复工程</t>
  </si>
  <si>
    <t>恢复</t>
  </si>
  <si>
    <t>水利局</t>
  </si>
  <si>
    <t>平江县农村小水源供水能力恢复工程建设，对我县200口山塘进行清淤，坝体和放水设施进行整修，提升了山塘蓄水能力，确保山塘防洪安全和灌溉用水要求</t>
  </si>
  <si>
    <t>骨干山塘10座，每座4万元/座，一般山塘2万元/座</t>
  </si>
  <si>
    <t>蓄水能力70.64万方，新增灌溉面积941.85亩，改善灌溉面积7384亩。</t>
  </si>
  <si>
    <t>粮食增产，人居环境改善</t>
  </si>
  <si>
    <t>合计</t>
  </si>
  <si>
    <t>w</t>
  </si>
  <si>
    <t>求和项:e</t>
  </si>
  <si>
    <t>(空白)</t>
  </si>
  <si>
    <t>总计</t>
  </si>
  <si>
    <t>e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</si>
</sst>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1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10795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8439150" y="0"/>
          <a:ext cx="3048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10795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8439150" y="0"/>
          <a:ext cx="3048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10795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8439150" y="0"/>
          <a:ext cx="3048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10795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8439150" y="0"/>
          <a:ext cx="3048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10795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8429625" y="0"/>
          <a:ext cx="304800" cy="264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551180</xdr:colOff>
      <xdr:row>0</xdr:row>
      <xdr:rowOff>0</xdr:rowOff>
    </xdr:from>
    <xdr:to>
      <xdr:col>11</xdr:col>
      <xdr:colOff>855980</xdr:colOff>
      <xdr:row>1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849503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50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1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551180</xdr:colOff>
      <xdr:row>0</xdr:row>
      <xdr:rowOff>0</xdr:rowOff>
    </xdr:from>
    <xdr:to>
      <xdr:col>11</xdr:col>
      <xdr:colOff>855980</xdr:colOff>
      <xdr:row>1</xdr:row>
      <xdr:rowOff>363855</xdr:rowOff>
    </xdr:to>
    <xdr:sp>
      <xdr:nvSpPr>
        <xdr:cNvPr id="55" name="Image1" descr="报表底图"/>
        <xdr:cNvSpPr>
          <a:spLocks noChangeAspect="1" noChangeArrowheads="1"/>
        </xdr:cNvSpPr>
      </xdr:nvSpPr>
      <xdr:spPr>
        <a:xfrm>
          <a:off x="8495030" y="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6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5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60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1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65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6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6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70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1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2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3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4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75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6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7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8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79" name="Image1" descr="报表底图"/>
        <xdr:cNvSpPr>
          <a:spLocks noChangeAspect="1" noChangeArrowheads="1"/>
        </xdr:cNvSpPr>
      </xdr:nvSpPr>
      <xdr:spPr>
        <a:xfrm>
          <a:off x="84391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80" name="Image1" descr="报表底图"/>
        <xdr:cNvSpPr>
          <a:spLocks noChangeAspect="1" noChangeArrowheads="1"/>
        </xdr:cNvSpPr>
      </xdr:nvSpPr>
      <xdr:spPr>
        <a:xfrm>
          <a:off x="842962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81" name="Image1" descr="报表底图"/>
        <xdr:cNvSpPr>
          <a:spLocks noChangeAspect="1" noChangeArrowheads="1"/>
        </xdr:cNvSpPr>
      </xdr:nvSpPr>
      <xdr:spPr>
        <a:xfrm>
          <a:off x="1039177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82" name="Image1" descr="报表底图"/>
        <xdr:cNvSpPr>
          <a:spLocks noChangeAspect="1" noChangeArrowheads="1"/>
        </xdr:cNvSpPr>
      </xdr:nvSpPr>
      <xdr:spPr>
        <a:xfrm>
          <a:off x="1039177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83" name="Image1" descr="报表底图"/>
        <xdr:cNvSpPr>
          <a:spLocks noChangeAspect="1" noChangeArrowheads="1"/>
        </xdr:cNvSpPr>
      </xdr:nvSpPr>
      <xdr:spPr>
        <a:xfrm>
          <a:off x="1039177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84" name="Image1" descr="报表底图"/>
        <xdr:cNvSpPr>
          <a:spLocks noChangeAspect="1" noChangeArrowheads="1"/>
        </xdr:cNvSpPr>
      </xdr:nvSpPr>
      <xdr:spPr>
        <a:xfrm>
          <a:off x="1039177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85" name="Image1" descr="报表底图"/>
        <xdr:cNvSpPr>
          <a:spLocks noChangeAspect="1" noChangeArrowheads="1"/>
        </xdr:cNvSpPr>
      </xdr:nvSpPr>
      <xdr:spPr>
        <a:xfrm>
          <a:off x="1038225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86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87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88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89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</xdr:row>
      <xdr:rowOff>0</xdr:rowOff>
    </xdr:from>
    <xdr:to>
      <xdr:col>11</xdr:col>
      <xdr:colOff>790575</xdr:colOff>
      <xdr:row>6</xdr:row>
      <xdr:rowOff>282575</xdr:rowOff>
    </xdr:to>
    <xdr:sp>
      <xdr:nvSpPr>
        <xdr:cNvPr id="90" name="Image1" descr="报表底图"/>
        <xdr:cNvSpPr/>
      </xdr:nvSpPr>
      <xdr:spPr>
        <a:xfrm>
          <a:off x="8429625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91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92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93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282575</xdr:rowOff>
    </xdr:to>
    <xdr:sp>
      <xdr:nvSpPr>
        <xdr:cNvPr id="94" name="Image1" descr="报表底图"/>
        <xdr:cNvSpPr/>
      </xdr:nvSpPr>
      <xdr:spPr>
        <a:xfrm>
          <a:off x="8439150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</xdr:row>
      <xdr:rowOff>0</xdr:rowOff>
    </xdr:from>
    <xdr:to>
      <xdr:col>11</xdr:col>
      <xdr:colOff>790575</xdr:colOff>
      <xdr:row>6</xdr:row>
      <xdr:rowOff>282575</xdr:rowOff>
    </xdr:to>
    <xdr:sp>
      <xdr:nvSpPr>
        <xdr:cNvPr id="95" name="Image1" descr="报表底图"/>
        <xdr:cNvSpPr/>
      </xdr:nvSpPr>
      <xdr:spPr>
        <a:xfrm>
          <a:off x="8429625" y="29591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96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97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98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99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0" name="Image1" descr="报表底图"/>
        <xdr:cNvSpPr>
          <a:spLocks noChangeAspect="1" noChangeArrowheads="1"/>
        </xdr:cNvSpPr>
      </xdr:nvSpPr>
      <xdr:spPr>
        <a:xfrm>
          <a:off x="8429625" y="172593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1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2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3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4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5" name="Image1" descr="报表底图"/>
        <xdr:cNvSpPr>
          <a:spLocks noChangeAspect="1" noChangeArrowheads="1"/>
        </xdr:cNvSpPr>
      </xdr:nvSpPr>
      <xdr:spPr>
        <a:xfrm>
          <a:off x="8429625" y="172593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6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7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8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09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10" name="Image1" descr="报表底图"/>
        <xdr:cNvSpPr>
          <a:spLocks noChangeAspect="1" noChangeArrowheads="1"/>
        </xdr:cNvSpPr>
      </xdr:nvSpPr>
      <xdr:spPr>
        <a:xfrm>
          <a:off x="8429625" y="172593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11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12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13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14" name="Image1" descr="报表底图"/>
        <xdr:cNvSpPr>
          <a:spLocks noChangeAspect="1" noChangeArrowheads="1"/>
        </xdr:cNvSpPr>
      </xdr:nvSpPr>
      <xdr:spPr>
        <a:xfrm>
          <a:off x="8439150" y="172593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34</xdr:row>
      <xdr:rowOff>0</xdr:rowOff>
    </xdr:from>
    <xdr:to>
      <xdr:col>11</xdr:col>
      <xdr:colOff>685800</xdr:colOff>
      <xdr:row>34</xdr:row>
      <xdr:rowOff>457200</xdr:rowOff>
    </xdr:to>
    <xdr:sp>
      <xdr:nvSpPr>
        <xdr:cNvPr id="115" name="Image1" descr="报表底图"/>
        <xdr:cNvSpPr>
          <a:spLocks noChangeAspect="1" noChangeArrowheads="1"/>
        </xdr:cNvSpPr>
      </xdr:nvSpPr>
      <xdr:spPr>
        <a:xfrm>
          <a:off x="8429625" y="172593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80.3870833333" refreshedBy="Administrator" recordCount="14">
  <cacheSource type="worksheet">
    <worksheetSource ref="A1:B1048576" sheet="Sheet2"/>
  </cacheSource>
  <cacheFields count="2">
    <cacheField name="w" numFmtId="0">
      <sharedItems containsBlank="1" count="5">
        <s v="安定镇"/>
        <s v="梅仙镇"/>
        <s v="南江镇"/>
        <s v="伍市镇"/>
        <m/>
      </sharedItems>
    </cacheField>
    <cacheField name="e" numFmtId="0">
      <sharedItems containsString="0" containsBlank="1" containsNumber="1" minValue="5" maxValue="97.9" count="13">
        <n v="10"/>
        <n v="5"/>
        <n v="8.8"/>
        <n v="6.2"/>
        <n v="20"/>
        <n v="6"/>
        <n v="14"/>
        <n v="19.39"/>
        <n v="11.9"/>
        <n v="97.9"/>
        <n v="15"/>
        <n v="10.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</r>
  <r>
    <x v="0"/>
    <x v="1"/>
  </r>
  <r>
    <x v="1"/>
    <x v="2"/>
  </r>
  <r>
    <x v="1"/>
    <x v="3"/>
  </r>
  <r>
    <x v="1"/>
    <x v="1"/>
  </r>
  <r>
    <x v="2"/>
    <x v="4"/>
  </r>
  <r>
    <x v="2"/>
    <x v="5"/>
  </r>
  <r>
    <x v="2"/>
    <x v="6"/>
  </r>
  <r>
    <x v="3"/>
    <x v="7"/>
  </r>
  <r>
    <x v="3"/>
    <x v="8"/>
  </r>
  <r>
    <x v="3"/>
    <x v="9"/>
  </r>
  <r>
    <x v="3"/>
    <x v="10"/>
  </r>
  <r>
    <x v="3"/>
    <x v="11"/>
  </r>
  <r>
    <x v="4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9" firstHeaderRow="1" firstDataRow="1" firstDataCol="1"/>
  <pivotFields count="2">
    <pivotField axis="axisRow" compact="0" showAll="0">
      <items count="6">
        <item x="0"/>
        <item x="1"/>
        <item x="2"/>
        <item x="3"/>
        <item x="4"/>
        <item t="default"/>
      </items>
    </pivotField>
    <pivotField dataField="1" compact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求和项:e" fld="1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tabSelected="1" workbookViewId="0">
      <selection activeCell="L35" sqref="L35"/>
    </sheetView>
  </sheetViews>
  <sheetFormatPr defaultColWidth="9" defaultRowHeight="32" customHeight="1"/>
  <cols>
    <col min="1" max="1" width="5.625" style="6" customWidth="1"/>
    <col min="2" max="4" width="9.625" style="6" customWidth="1"/>
    <col min="5" max="6" width="9" style="6"/>
    <col min="7" max="7" width="10.75" style="6" customWidth="1"/>
    <col min="8" max="8" width="10" style="6" customWidth="1"/>
    <col min="9" max="9" width="9.25" style="6"/>
    <col min="10" max="10" width="10.125" style="6"/>
    <col min="11" max="11" width="11.625" style="6" customWidth="1"/>
    <col min="12" max="12" width="25.625" style="6" customWidth="1"/>
    <col min="13" max="13" width="11.125" style="6" customWidth="1"/>
    <col min="14" max="14" width="12.625" style="6"/>
    <col min="15" max="16" width="9" style="6"/>
    <col min="17" max="17" width="7.375" style="6" customWidth="1"/>
    <col min="18" max="18" width="7.125" style="6" customWidth="1"/>
    <col min="19" max="19" width="8.75" style="6" customWidth="1"/>
    <col min="20" max="22" width="9" style="6"/>
    <col min="23" max="23" width="14" style="6" customWidth="1"/>
    <col min="24" max="24" width="14.75" style="6" customWidth="1"/>
    <col min="25" max="16384" width="9" style="6"/>
  </cols>
  <sheetData>
    <row r="1" customFormat="1" ht="20" customHeight="1" spans="1:2">
      <c r="A1" s="14" t="s">
        <v>0</v>
      </c>
      <c r="B1" s="14"/>
    </row>
    <row r="2" s="6" customFormat="1" ht="40" customHeight="1" spans="1:2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="7" customFormat="1" ht="30" customHeight="1" spans="1:24">
      <c r="A3" s="16" t="s">
        <v>2</v>
      </c>
      <c r="B3" s="16" t="s">
        <v>3</v>
      </c>
      <c r="C3" s="16"/>
      <c r="D3" s="16"/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/>
      <c r="K3" s="16" t="s">
        <v>9</v>
      </c>
      <c r="L3" s="16" t="s">
        <v>10</v>
      </c>
      <c r="M3" s="16" t="s">
        <v>11</v>
      </c>
      <c r="N3" s="16" t="s">
        <v>12</v>
      </c>
      <c r="O3" s="16"/>
      <c r="P3" s="16"/>
      <c r="Q3" s="16" t="s">
        <v>13</v>
      </c>
      <c r="R3" s="16"/>
      <c r="S3" s="16"/>
      <c r="T3" s="16"/>
      <c r="U3" s="16"/>
      <c r="V3" s="16"/>
      <c r="W3" s="16" t="s">
        <v>14</v>
      </c>
      <c r="X3" s="16" t="s">
        <v>15</v>
      </c>
    </row>
    <row r="4" s="7" customFormat="1" ht="30" customHeight="1" spans="1:24">
      <c r="A4" s="16"/>
      <c r="B4" s="16" t="s">
        <v>16</v>
      </c>
      <c r="C4" s="16" t="s">
        <v>17</v>
      </c>
      <c r="D4" s="16" t="s">
        <v>18</v>
      </c>
      <c r="E4" s="16"/>
      <c r="F4" s="16"/>
      <c r="G4" s="16"/>
      <c r="H4" s="16"/>
      <c r="I4" s="16" t="s">
        <v>19</v>
      </c>
      <c r="J4" s="16" t="s">
        <v>20</v>
      </c>
      <c r="K4" s="16"/>
      <c r="L4" s="16"/>
      <c r="M4" s="16"/>
      <c r="N4" s="16" t="s">
        <v>21</v>
      </c>
      <c r="O4" s="16" t="s">
        <v>22</v>
      </c>
      <c r="P4" s="16"/>
      <c r="Q4" s="16" t="s">
        <v>23</v>
      </c>
      <c r="R4" s="16" t="s">
        <v>24</v>
      </c>
      <c r="S4" s="16" t="s">
        <v>25</v>
      </c>
      <c r="T4" s="16" t="s">
        <v>22</v>
      </c>
      <c r="U4" s="16"/>
      <c r="V4" s="16"/>
      <c r="W4" s="16"/>
      <c r="X4" s="16"/>
    </row>
    <row r="5" s="7" customFormat="1" ht="83" customHeight="1" spans="1: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1" t="s">
        <v>26</v>
      </c>
      <c r="P5" s="21" t="s">
        <v>27</v>
      </c>
      <c r="Q5" s="16"/>
      <c r="R5" s="16"/>
      <c r="S5" s="16"/>
      <c r="T5" s="21" t="s">
        <v>28</v>
      </c>
      <c r="U5" s="21" t="s">
        <v>29</v>
      </c>
      <c r="V5" s="21" t="s">
        <v>30</v>
      </c>
      <c r="W5" s="16"/>
      <c r="X5" s="16"/>
    </row>
    <row r="6" s="8" customFormat="1" ht="30" customHeight="1" spans="1:25">
      <c r="A6" s="17" t="s">
        <v>31</v>
      </c>
      <c r="B6" s="17"/>
      <c r="C6" s="17"/>
      <c r="D6" s="17"/>
      <c r="E6" s="17" t="s">
        <v>32</v>
      </c>
      <c r="F6" s="17"/>
      <c r="G6" s="17"/>
      <c r="H6" s="17"/>
      <c r="I6" s="17"/>
      <c r="J6" s="17"/>
      <c r="K6" s="17"/>
      <c r="L6" s="17"/>
      <c r="M6" s="17"/>
      <c r="N6" s="17">
        <f>SUM(N7:N20)</f>
        <v>369.41</v>
      </c>
      <c r="O6" s="17">
        <f>SUM(O7:O20)</f>
        <v>369.41</v>
      </c>
      <c r="P6" s="17">
        <v>0</v>
      </c>
      <c r="Q6" s="17" t="s">
        <v>33</v>
      </c>
      <c r="R6" s="17" t="s">
        <v>33</v>
      </c>
      <c r="S6" s="17" t="s">
        <v>33</v>
      </c>
      <c r="T6" s="17" t="s">
        <v>33</v>
      </c>
      <c r="U6" s="17" t="s">
        <v>33</v>
      </c>
      <c r="V6" s="17" t="s">
        <v>33</v>
      </c>
      <c r="W6" s="17" t="s">
        <v>33</v>
      </c>
      <c r="X6" s="17" t="s">
        <v>33</v>
      </c>
      <c r="Y6" s="1" t="s">
        <v>33</v>
      </c>
    </row>
    <row r="7" s="9" customFormat="1" ht="36" spans="1:25">
      <c r="A7" s="1">
        <f t="shared" ref="A7:A20" si="0">ROW()-6</f>
        <v>1</v>
      </c>
      <c r="B7" s="1" t="s">
        <v>34</v>
      </c>
      <c r="C7" s="1" t="s">
        <v>35</v>
      </c>
      <c r="D7" s="1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>
        <v>2023.04</v>
      </c>
      <c r="J7" s="4">
        <v>2023.12</v>
      </c>
      <c r="K7" s="4" t="s">
        <v>41</v>
      </c>
      <c r="L7" s="4" t="s">
        <v>42</v>
      </c>
      <c r="M7" s="4" t="s">
        <v>43</v>
      </c>
      <c r="N7" s="4">
        <v>35</v>
      </c>
      <c r="O7" s="4">
        <f t="shared" ref="O7:O9" si="1">N7</f>
        <v>35</v>
      </c>
      <c r="P7" s="4">
        <v>0</v>
      </c>
      <c r="Q7" s="4">
        <v>1</v>
      </c>
      <c r="R7" s="4">
        <v>12</v>
      </c>
      <c r="S7" s="4">
        <v>22</v>
      </c>
      <c r="T7" s="4">
        <v>0</v>
      </c>
      <c r="U7" s="4">
        <v>4</v>
      </c>
      <c r="V7" s="4">
        <v>5</v>
      </c>
      <c r="W7" s="4" t="s">
        <v>44</v>
      </c>
      <c r="X7" s="4" t="s">
        <v>45</v>
      </c>
      <c r="Y7" s="1" t="s">
        <v>33</v>
      </c>
    </row>
    <row r="8" s="9" customFormat="1" ht="36" spans="1:25">
      <c r="A8" s="1">
        <f t="shared" si="0"/>
        <v>2</v>
      </c>
      <c r="B8" s="1" t="s">
        <v>34</v>
      </c>
      <c r="C8" s="1" t="s">
        <v>35</v>
      </c>
      <c r="D8" s="1" t="s">
        <v>36</v>
      </c>
      <c r="E8" s="4" t="s">
        <v>46</v>
      </c>
      <c r="F8" s="4" t="s">
        <v>47</v>
      </c>
      <c r="G8" s="4" t="s">
        <v>48</v>
      </c>
      <c r="H8" s="4" t="s">
        <v>40</v>
      </c>
      <c r="I8" s="4">
        <v>2023.04</v>
      </c>
      <c r="J8" s="4">
        <v>2023.12</v>
      </c>
      <c r="K8" s="4" t="s">
        <v>41</v>
      </c>
      <c r="L8" s="4" t="s">
        <v>49</v>
      </c>
      <c r="M8" s="4" t="s">
        <v>50</v>
      </c>
      <c r="N8" s="4">
        <v>20</v>
      </c>
      <c r="O8" s="4">
        <f t="shared" si="1"/>
        <v>20</v>
      </c>
      <c r="P8" s="4">
        <v>0</v>
      </c>
      <c r="Q8" s="4">
        <v>1</v>
      </c>
      <c r="R8" s="4">
        <v>11</v>
      </c>
      <c r="S8" s="4">
        <v>20</v>
      </c>
      <c r="T8" s="4">
        <v>0</v>
      </c>
      <c r="U8" s="4">
        <v>3</v>
      </c>
      <c r="V8" s="4">
        <v>6</v>
      </c>
      <c r="W8" s="4" t="s">
        <v>44</v>
      </c>
      <c r="X8" s="4" t="s">
        <v>45</v>
      </c>
      <c r="Y8" s="1" t="s">
        <v>33</v>
      </c>
    </row>
    <row r="9" s="9" customFormat="1" ht="36" spans="1:25">
      <c r="A9" s="1">
        <f t="shared" si="0"/>
        <v>3</v>
      </c>
      <c r="B9" s="1" t="s">
        <v>34</v>
      </c>
      <c r="C9" s="1" t="s">
        <v>35</v>
      </c>
      <c r="D9" s="1" t="s">
        <v>36</v>
      </c>
      <c r="E9" s="4" t="s">
        <v>51</v>
      </c>
      <c r="F9" s="4"/>
      <c r="G9" s="4" t="s">
        <v>52</v>
      </c>
      <c r="H9" s="4" t="s">
        <v>40</v>
      </c>
      <c r="I9" s="4">
        <v>2023.04</v>
      </c>
      <c r="J9" s="4">
        <v>2023.12</v>
      </c>
      <c r="K9" s="4" t="s">
        <v>41</v>
      </c>
      <c r="L9" s="4" t="s">
        <v>53</v>
      </c>
      <c r="M9" s="4" t="s">
        <v>54</v>
      </c>
      <c r="N9" s="4">
        <v>15</v>
      </c>
      <c r="O9" s="4">
        <f t="shared" si="1"/>
        <v>15</v>
      </c>
      <c r="P9" s="4">
        <v>0</v>
      </c>
      <c r="Q9" s="4">
        <v>1</v>
      </c>
      <c r="R9" s="4">
        <v>15</v>
      </c>
      <c r="S9" s="4">
        <v>28</v>
      </c>
      <c r="T9" s="4">
        <v>0</v>
      </c>
      <c r="U9" s="4">
        <v>2</v>
      </c>
      <c r="V9" s="4">
        <v>3</v>
      </c>
      <c r="W9" s="4" t="s">
        <v>44</v>
      </c>
      <c r="X9" s="4" t="s">
        <v>45</v>
      </c>
      <c r="Y9" s="1" t="s">
        <v>33</v>
      </c>
    </row>
    <row r="10" s="9" customFormat="1" ht="36" spans="1:25">
      <c r="A10" s="1">
        <f t="shared" si="0"/>
        <v>4</v>
      </c>
      <c r="B10" s="4" t="s">
        <v>34</v>
      </c>
      <c r="C10" s="4" t="s">
        <v>55</v>
      </c>
      <c r="D10" s="4" t="s">
        <v>56</v>
      </c>
      <c r="E10" s="4" t="s">
        <v>57</v>
      </c>
      <c r="F10" s="4" t="s">
        <v>57</v>
      </c>
      <c r="G10" s="4" t="s">
        <v>58</v>
      </c>
      <c r="H10" s="4" t="s">
        <v>40</v>
      </c>
      <c r="I10" s="4">
        <v>2023.01</v>
      </c>
      <c r="J10" s="4">
        <v>2023.12</v>
      </c>
      <c r="K10" s="4" t="s">
        <v>59</v>
      </c>
      <c r="L10" s="4" t="s">
        <v>60</v>
      </c>
      <c r="M10" s="4" t="s">
        <v>61</v>
      </c>
      <c r="N10" s="4">
        <v>7</v>
      </c>
      <c r="O10" s="4">
        <v>7</v>
      </c>
      <c r="P10" s="4">
        <v>0</v>
      </c>
      <c r="Q10" s="4">
        <v>3</v>
      </c>
      <c r="R10" s="4">
        <v>30</v>
      </c>
      <c r="S10" s="4">
        <v>61</v>
      </c>
      <c r="T10" s="4">
        <v>0</v>
      </c>
      <c r="U10" s="4">
        <v>6</v>
      </c>
      <c r="V10" s="4">
        <v>14</v>
      </c>
      <c r="W10" s="4" t="s">
        <v>62</v>
      </c>
      <c r="X10" s="4" t="s">
        <v>63</v>
      </c>
      <c r="Y10" s="1" t="s">
        <v>33</v>
      </c>
    </row>
    <row r="11" s="10" customFormat="1" ht="36" spans="1:25">
      <c r="A11" s="1">
        <f t="shared" si="0"/>
        <v>5</v>
      </c>
      <c r="B11" s="1" t="s">
        <v>34</v>
      </c>
      <c r="C11" s="18" t="s">
        <v>64</v>
      </c>
      <c r="D11" s="2" t="s">
        <v>65</v>
      </c>
      <c r="E11" s="1" t="s">
        <v>66</v>
      </c>
      <c r="F11" s="1" t="s">
        <v>67</v>
      </c>
      <c r="G11" s="1" t="s">
        <v>68</v>
      </c>
      <c r="H11" s="1" t="s">
        <v>40</v>
      </c>
      <c r="I11" s="2">
        <v>2022.12</v>
      </c>
      <c r="J11" s="2">
        <v>2023.3</v>
      </c>
      <c r="K11" s="1" t="s">
        <v>69</v>
      </c>
      <c r="L11" s="1" t="s">
        <v>70</v>
      </c>
      <c r="M11" s="1" t="s">
        <v>71</v>
      </c>
      <c r="N11" s="1">
        <v>8.84</v>
      </c>
      <c r="O11" s="1">
        <v>8.84</v>
      </c>
      <c r="P11" s="1">
        <v>0</v>
      </c>
      <c r="Q11" s="1">
        <v>1</v>
      </c>
      <c r="R11" s="1">
        <v>50</v>
      </c>
      <c r="S11" s="2">
        <v>189</v>
      </c>
      <c r="T11" s="1">
        <v>0</v>
      </c>
      <c r="U11" s="1">
        <v>2</v>
      </c>
      <c r="V11" s="1">
        <v>7</v>
      </c>
      <c r="W11" s="1" t="s">
        <v>72</v>
      </c>
      <c r="X11" s="1" t="s">
        <v>63</v>
      </c>
      <c r="Y11" s="1" t="s">
        <v>33</v>
      </c>
    </row>
    <row r="12" s="10" customFormat="1" ht="48" spans="1:25">
      <c r="A12" s="1">
        <f t="shared" si="0"/>
        <v>6</v>
      </c>
      <c r="B12" s="1" t="s">
        <v>34</v>
      </c>
      <c r="C12" s="1" t="s">
        <v>73</v>
      </c>
      <c r="D12" s="2" t="s">
        <v>74</v>
      </c>
      <c r="E12" s="1" t="s">
        <v>66</v>
      </c>
      <c r="F12" s="1" t="s">
        <v>67</v>
      </c>
      <c r="G12" s="1" t="s">
        <v>75</v>
      </c>
      <c r="H12" s="1" t="s">
        <v>40</v>
      </c>
      <c r="I12" s="2">
        <v>2022.12</v>
      </c>
      <c r="J12" s="2">
        <v>2023.3</v>
      </c>
      <c r="K12" s="1" t="s">
        <v>69</v>
      </c>
      <c r="L12" s="1" t="s">
        <v>76</v>
      </c>
      <c r="M12" s="1" t="s">
        <v>77</v>
      </c>
      <c r="N12" s="1">
        <v>36.13</v>
      </c>
      <c r="O12" s="1">
        <v>36.13</v>
      </c>
      <c r="P12" s="1">
        <v>0</v>
      </c>
      <c r="Q12" s="1">
        <v>1</v>
      </c>
      <c r="R12" s="1">
        <v>50</v>
      </c>
      <c r="S12" s="2">
        <v>189</v>
      </c>
      <c r="T12" s="1">
        <v>0</v>
      </c>
      <c r="U12" s="1">
        <v>2</v>
      </c>
      <c r="V12" s="1">
        <v>7</v>
      </c>
      <c r="W12" s="1" t="s">
        <v>72</v>
      </c>
      <c r="X12" s="1" t="s">
        <v>63</v>
      </c>
      <c r="Y12" s="1" t="s">
        <v>33</v>
      </c>
    </row>
    <row r="13" s="10" customFormat="1" ht="60" spans="1:25">
      <c r="A13" s="1">
        <f t="shared" si="0"/>
        <v>7</v>
      </c>
      <c r="B13" s="1" t="s">
        <v>34</v>
      </c>
      <c r="C13" s="18" t="s">
        <v>64</v>
      </c>
      <c r="D13" s="2" t="s">
        <v>65</v>
      </c>
      <c r="E13" s="1" t="s">
        <v>66</v>
      </c>
      <c r="F13" s="1" t="s">
        <v>67</v>
      </c>
      <c r="G13" s="1" t="s">
        <v>68</v>
      </c>
      <c r="H13" s="1" t="s">
        <v>40</v>
      </c>
      <c r="I13" s="2">
        <v>2022.12</v>
      </c>
      <c r="J13" s="2">
        <v>2023.3</v>
      </c>
      <c r="K13" s="1" t="s">
        <v>69</v>
      </c>
      <c r="L13" s="1" t="s">
        <v>78</v>
      </c>
      <c r="M13" s="1" t="s">
        <v>79</v>
      </c>
      <c r="N13" s="1">
        <v>91.32</v>
      </c>
      <c r="O13" s="1">
        <v>91.32</v>
      </c>
      <c r="P13" s="1">
        <v>0</v>
      </c>
      <c r="Q13" s="1">
        <v>1</v>
      </c>
      <c r="R13" s="1">
        <v>79</v>
      </c>
      <c r="S13" s="2">
        <v>287</v>
      </c>
      <c r="T13" s="1">
        <v>0</v>
      </c>
      <c r="U13" s="1">
        <v>3</v>
      </c>
      <c r="V13" s="1">
        <v>14</v>
      </c>
      <c r="W13" s="1" t="s">
        <v>72</v>
      </c>
      <c r="X13" s="1" t="s">
        <v>63</v>
      </c>
      <c r="Y13" s="1" t="s">
        <v>33</v>
      </c>
    </row>
    <row r="14" s="10" customFormat="1" ht="48" spans="1:25">
      <c r="A14" s="1">
        <f t="shared" si="0"/>
        <v>8</v>
      </c>
      <c r="B14" s="1" t="s">
        <v>34</v>
      </c>
      <c r="C14" s="1" t="s">
        <v>73</v>
      </c>
      <c r="D14" s="2" t="s">
        <v>74</v>
      </c>
      <c r="E14" s="1" t="s">
        <v>66</v>
      </c>
      <c r="F14" s="1" t="s">
        <v>67</v>
      </c>
      <c r="G14" s="1" t="s">
        <v>75</v>
      </c>
      <c r="H14" s="1" t="s">
        <v>40</v>
      </c>
      <c r="I14" s="2">
        <v>2022.12</v>
      </c>
      <c r="J14" s="2">
        <v>2023.3</v>
      </c>
      <c r="K14" s="1" t="s">
        <v>69</v>
      </c>
      <c r="L14" s="1" t="s">
        <v>80</v>
      </c>
      <c r="M14" s="1" t="s">
        <v>77</v>
      </c>
      <c r="N14" s="1">
        <v>51.51</v>
      </c>
      <c r="O14" s="1">
        <v>51.51</v>
      </c>
      <c r="P14" s="1">
        <v>0</v>
      </c>
      <c r="Q14" s="1">
        <v>1</v>
      </c>
      <c r="R14" s="1">
        <v>79</v>
      </c>
      <c r="S14" s="2">
        <v>287</v>
      </c>
      <c r="T14" s="1">
        <v>0</v>
      </c>
      <c r="U14" s="1">
        <v>3</v>
      </c>
      <c r="V14" s="1">
        <v>14</v>
      </c>
      <c r="W14" s="1" t="s">
        <v>72</v>
      </c>
      <c r="X14" s="1" t="s">
        <v>63</v>
      </c>
      <c r="Y14" s="1" t="s">
        <v>33</v>
      </c>
    </row>
    <row r="15" s="10" customFormat="1" ht="36" spans="1:25">
      <c r="A15" s="1">
        <f t="shared" si="0"/>
        <v>9</v>
      </c>
      <c r="B15" s="1" t="s">
        <v>34</v>
      </c>
      <c r="C15" s="18" t="s">
        <v>64</v>
      </c>
      <c r="D15" s="2" t="s">
        <v>65</v>
      </c>
      <c r="E15" s="1" t="s">
        <v>66</v>
      </c>
      <c r="F15" s="5" t="s">
        <v>81</v>
      </c>
      <c r="G15" s="1" t="s">
        <v>82</v>
      </c>
      <c r="H15" s="1" t="s">
        <v>40</v>
      </c>
      <c r="I15" s="2">
        <v>2022.12</v>
      </c>
      <c r="J15" s="2">
        <v>2023.4</v>
      </c>
      <c r="K15" s="1" t="s">
        <v>83</v>
      </c>
      <c r="L15" s="1" t="s">
        <v>84</v>
      </c>
      <c r="M15" s="1" t="s">
        <v>85</v>
      </c>
      <c r="N15" s="1">
        <v>17.61</v>
      </c>
      <c r="O15" s="1">
        <v>17.61</v>
      </c>
      <c r="P15" s="1">
        <v>0</v>
      </c>
      <c r="Q15" s="1">
        <v>1</v>
      </c>
      <c r="R15" s="1">
        <v>25</v>
      </c>
      <c r="S15" s="2">
        <v>110</v>
      </c>
      <c r="T15" s="1">
        <v>0</v>
      </c>
      <c r="U15" s="1">
        <v>4</v>
      </c>
      <c r="V15" s="1">
        <v>10</v>
      </c>
      <c r="W15" s="1" t="s">
        <v>72</v>
      </c>
      <c r="X15" s="1" t="s">
        <v>63</v>
      </c>
      <c r="Y15" s="1" t="s">
        <v>33</v>
      </c>
    </row>
    <row r="16" s="10" customFormat="1" ht="36" spans="1:25">
      <c r="A16" s="1">
        <f t="shared" si="0"/>
        <v>10</v>
      </c>
      <c r="B16" s="1" t="s">
        <v>34</v>
      </c>
      <c r="C16" s="1" t="s">
        <v>73</v>
      </c>
      <c r="D16" s="2" t="s">
        <v>74</v>
      </c>
      <c r="E16" s="1" t="s">
        <v>66</v>
      </c>
      <c r="F16" s="5" t="s">
        <v>81</v>
      </c>
      <c r="G16" s="1" t="s">
        <v>86</v>
      </c>
      <c r="H16" s="1" t="s">
        <v>40</v>
      </c>
      <c r="I16" s="2">
        <v>2022.12</v>
      </c>
      <c r="J16" s="2">
        <v>2023.4</v>
      </c>
      <c r="K16" s="1" t="s">
        <v>83</v>
      </c>
      <c r="L16" s="1" t="s">
        <v>87</v>
      </c>
      <c r="M16" s="1" t="s">
        <v>77</v>
      </c>
      <c r="N16" s="1">
        <v>7</v>
      </c>
      <c r="O16" s="1">
        <v>7</v>
      </c>
      <c r="P16" s="1">
        <v>0</v>
      </c>
      <c r="Q16" s="1">
        <v>1</v>
      </c>
      <c r="R16" s="1">
        <v>25</v>
      </c>
      <c r="S16" s="2">
        <v>110</v>
      </c>
      <c r="T16" s="1">
        <v>0</v>
      </c>
      <c r="U16" s="1">
        <v>4</v>
      </c>
      <c r="V16" s="1">
        <v>10</v>
      </c>
      <c r="W16" s="1" t="s">
        <v>72</v>
      </c>
      <c r="X16" s="1" t="s">
        <v>63</v>
      </c>
      <c r="Y16" s="1" t="s">
        <v>33</v>
      </c>
    </row>
    <row r="17" customFormat="1" ht="36" spans="1:25">
      <c r="A17" s="1">
        <f t="shared" si="0"/>
        <v>11</v>
      </c>
      <c r="B17" s="1" t="s">
        <v>34</v>
      </c>
      <c r="C17" s="1" t="s">
        <v>35</v>
      </c>
      <c r="D17" s="1" t="s">
        <v>36</v>
      </c>
      <c r="E17" s="2" t="s">
        <v>88</v>
      </c>
      <c r="F17" s="2" t="s">
        <v>89</v>
      </c>
      <c r="G17" s="1" t="s">
        <v>90</v>
      </c>
      <c r="H17" s="2" t="s">
        <v>91</v>
      </c>
      <c r="I17" s="2">
        <v>2023.7</v>
      </c>
      <c r="J17" s="2">
        <v>2023.12</v>
      </c>
      <c r="K17" s="1" t="s">
        <v>92</v>
      </c>
      <c r="L17" s="1" t="s">
        <v>93</v>
      </c>
      <c r="M17" s="1" t="s">
        <v>94</v>
      </c>
      <c r="N17" s="1">
        <v>20</v>
      </c>
      <c r="O17" s="1">
        <f t="shared" ref="O17:O20" si="2">N17</f>
        <v>20</v>
      </c>
      <c r="P17" s="1">
        <v>0</v>
      </c>
      <c r="Q17" s="1">
        <v>2</v>
      </c>
      <c r="R17" s="1">
        <v>45</v>
      </c>
      <c r="S17" s="2">
        <v>153</v>
      </c>
      <c r="T17" s="1">
        <v>1</v>
      </c>
      <c r="U17" s="1">
        <v>25</v>
      </c>
      <c r="V17" s="1">
        <v>85</v>
      </c>
      <c r="W17" s="2" t="s">
        <v>95</v>
      </c>
      <c r="X17" s="1" t="s">
        <v>96</v>
      </c>
      <c r="Y17" s="1" t="s">
        <v>33</v>
      </c>
    </row>
    <row r="18" s="11" customFormat="1" ht="24" spans="1:25">
      <c r="A18" s="1">
        <f t="shared" si="0"/>
        <v>12</v>
      </c>
      <c r="B18" s="4" t="s">
        <v>34</v>
      </c>
      <c r="C18" s="4" t="s">
        <v>73</v>
      </c>
      <c r="D18" s="4" t="s">
        <v>97</v>
      </c>
      <c r="E18" s="4" t="s">
        <v>98</v>
      </c>
      <c r="F18" s="4" t="s">
        <v>99</v>
      </c>
      <c r="G18" s="4" t="s">
        <v>100</v>
      </c>
      <c r="H18" s="4" t="s">
        <v>40</v>
      </c>
      <c r="I18" s="4">
        <v>2023.11</v>
      </c>
      <c r="J18" s="4">
        <v>2024.1</v>
      </c>
      <c r="K18" s="4" t="s">
        <v>101</v>
      </c>
      <c r="L18" s="4" t="s">
        <v>102</v>
      </c>
      <c r="M18" s="4" t="s">
        <v>103</v>
      </c>
      <c r="N18" s="4">
        <v>30</v>
      </c>
      <c r="O18" s="1">
        <f t="shared" si="2"/>
        <v>30</v>
      </c>
      <c r="P18" s="4">
        <v>0</v>
      </c>
      <c r="Q18" s="4">
        <v>1</v>
      </c>
      <c r="R18" s="4">
        <v>524</v>
      </c>
      <c r="S18" s="4">
        <v>2080</v>
      </c>
      <c r="T18" s="4">
        <v>0</v>
      </c>
      <c r="U18" s="4">
        <v>81</v>
      </c>
      <c r="V18" s="4">
        <v>241</v>
      </c>
      <c r="W18" s="4" t="s">
        <v>104</v>
      </c>
      <c r="X18" s="4" t="s">
        <v>45</v>
      </c>
      <c r="Y18" s="1" t="s">
        <v>33</v>
      </c>
    </row>
    <row r="19" customFormat="1" ht="36" spans="1:25">
      <c r="A19" s="1">
        <f t="shared" si="0"/>
        <v>13</v>
      </c>
      <c r="B19" s="4" t="s">
        <v>34</v>
      </c>
      <c r="C19" s="4" t="s">
        <v>73</v>
      </c>
      <c r="D19" s="1" t="s">
        <v>74</v>
      </c>
      <c r="E19" s="1" t="s">
        <v>66</v>
      </c>
      <c r="F19" s="1" t="s">
        <v>81</v>
      </c>
      <c r="G19" s="1" t="s">
        <v>105</v>
      </c>
      <c r="H19" s="2" t="s">
        <v>40</v>
      </c>
      <c r="I19" s="22">
        <v>2023.1</v>
      </c>
      <c r="J19" s="1">
        <v>2023.12</v>
      </c>
      <c r="K19" s="1" t="s">
        <v>106</v>
      </c>
      <c r="L19" s="1" t="s">
        <v>107</v>
      </c>
      <c r="M19" s="1" t="s">
        <v>108</v>
      </c>
      <c r="N19" s="1">
        <v>20</v>
      </c>
      <c r="O19" s="1">
        <f t="shared" si="2"/>
        <v>20</v>
      </c>
      <c r="P19" s="4">
        <v>0</v>
      </c>
      <c r="Q19" s="1">
        <v>1</v>
      </c>
      <c r="R19" s="1">
        <v>45</v>
      </c>
      <c r="S19" s="1">
        <v>176</v>
      </c>
      <c r="T19" s="1">
        <v>0</v>
      </c>
      <c r="U19" s="1">
        <v>3</v>
      </c>
      <c r="V19" s="1">
        <v>14</v>
      </c>
      <c r="W19" s="1" t="s">
        <v>109</v>
      </c>
      <c r="X19" s="1" t="s">
        <v>45</v>
      </c>
      <c r="Y19" s="1" t="s">
        <v>33</v>
      </c>
    </row>
    <row r="20" customFormat="1" ht="36" spans="1:25">
      <c r="A20" s="1">
        <f t="shared" si="0"/>
        <v>14</v>
      </c>
      <c r="B20" s="4" t="s">
        <v>34</v>
      </c>
      <c r="C20" s="4" t="s">
        <v>73</v>
      </c>
      <c r="D20" s="1" t="s">
        <v>110</v>
      </c>
      <c r="E20" s="1" t="s">
        <v>111</v>
      </c>
      <c r="F20" s="1" t="s">
        <v>112</v>
      </c>
      <c r="G20" s="1" t="s">
        <v>113</v>
      </c>
      <c r="H20" s="2" t="s">
        <v>40</v>
      </c>
      <c r="I20" s="22">
        <v>2023.9</v>
      </c>
      <c r="J20" s="1">
        <v>2024.3</v>
      </c>
      <c r="K20" s="1" t="s">
        <v>114</v>
      </c>
      <c r="L20" s="1" t="s">
        <v>115</v>
      </c>
      <c r="M20" s="1" t="s">
        <v>116</v>
      </c>
      <c r="N20" s="1">
        <v>10</v>
      </c>
      <c r="O20" s="1">
        <f t="shared" si="2"/>
        <v>10</v>
      </c>
      <c r="P20" s="4">
        <v>0</v>
      </c>
      <c r="Q20" s="1">
        <v>1</v>
      </c>
      <c r="R20" s="1">
        <v>98</v>
      </c>
      <c r="S20" s="1">
        <v>378</v>
      </c>
      <c r="T20" s="1">
        <v>0</v>
      </c>
      <c r="U20" s="1">
        <v>19</v>
      </c>
      <c r="V20" s="1">
        <v>48</v>
      </c>
      <c r="W20" s="1" t="s">
        <v>117</v>
      </c>
      <c r="X20" s="1" t="s">
        <v>45</v>
      </c>
      <c r="Y20" s="1" t="s">
        <v>33</v>
      </c>
    </row>
    <row r="21" s="8" customFormat="1" ht="30" customHeight="1" spans="1:25">
      <c r="A21" s="17" t="s">
        <v>118</v>
      </c>
      <c r="B21" s="17"/>
      <c r="C21" s="17"/>
      <c r="D21" s="17"/>
      <c r="E21" s="17" t="s">
        <v>32</v>
      </c>
      <c r="F21" s="17"/>
      <c r="G21" s="17"/>
      <c r="H21" s="17"/>
      <c r="I21" s="17"/>
      <c r="J21" s="17"/>
      <c r="K21" s="17"/>
      <c r="L21" s="17"/>
      <c r="M21" s="17"/>
      <c r="N21" s="17">
        <f>SUM(N22:N35)</f>
        <v>609.59</v>
      </c>
      <c r="O21" s="17">
        <f>SUM(O22:O35)</f>
        <v>609.59</v>
      </c>
      <c r="P21" s="17">
        <v>0</v>
      </c>
      <c r="Q21" s="17" t="s">
        <v>33</v>
      </c>
      <c r="R21" s="17" t="s">
        <v>33</v>
      </c>
      <c r="S21" s="17" t="s">
        <v>33</v>
      </c>
      <c r="T21" s="17" t="s">
        <v>33</v>
      </c>
      <c r="U21" s="17" t="s">
        <v>33</v>
      </c>
      <c r="V21" s="17" t="s">
        <v>33</v>
      </c>
      <c r="W21" s="17" t="s">
        <v>33</v>
      </c>
      <c r="X21" s="17" t="s">
        <v>33</v>
      </c>
      <c r="Y21" s="1" t="s">
        <v>33</v>
      </c>
    </row>
    <row r="22" s="6" customFormat="1" ht="50" customHeight="1" spans="1:25">
      <c r="A22" s="1">
        <f t="shared" ref="A22:A35" si="3">ROW()-7</f>
        <v>15</v>
      </c>
      <c r="B22" s="1" t="s">
        <v>119</v>
      </c>
      <c r="C22" s="1" t="s">
        <v>120</v>
      </c>
      <c r="D22" s="1" t="s">
        <v>121</v>
      </c>
      <c r="E22" s="1" t="s">
        <v>122</v>
      </c>
      <c r="F22" s="1" t="s">
        <v>123</v>
      </c>
      <c r="G22" s="1" t="s">
        <v>124</v>
      </c>
      <c r="H22" s="1" t="s">
        <v>40</v>
      </c>
      <c r="I22" s="1">
        <v>2023.12</v>
      </c>
      <c r="J22" s="1">
        <v>2024.05</v>
      </c>
      <c r="K22" s="1" t="s">
        <v>125</v>
      </c>
      <c r="L22" s="1" t="s">
        <v>126</v>
      </c>
      <c r="M22" s="1" t="s">
        <v>127</v>
      </c>
      <c r="N22" s="1">
        <v>10</v>
      </c>
      <c r="O22" s="1">
        <f t="shared" ref="O22:O35" si="4">N22</f>
        <v>10</v>
      </c>
      <c r="P22" s="1">
        <v>0</v>
      </c>
      <c r="Q22" s="1">
        <v>1</v>
      </c>
      <c r="R22" s="1">
        <v>110</v>
      </c>
      <c r="S22" s="1">
        <v>495</v>
      </c>
      <c r="T22" s="1">
        <v>0</v>
      </c>
      <c r="U22" s="1">
        <v>8</v>
      </c>
      <c r="V22" s="1">
        <v>21</v>
      </c>
      <c r="W22" s="1" t="s">
        <v>128</v>
      </c>
      <c r="X22" s="1" t="s">
        <v>129</v>
      </c>
      <c r="Y22" s="1" t="s">
        <v>33</v>
      </c>
    </row>
    <row r="23" s="6" customFormat="1" ht="50" customHeight="1" spans="1:25">
      <c r="A23" s="1">
        <f t="shared" si="3"/>
        <v>16</v>
      </c>
      <c r="B23" s="1" t="s">
        <v>119</v>
      </c>
      <c r="C23" s="1" t="s">
        <v>120</v>
      </c>
      <c r="D23" s="1" t="s">
        <v>130</v>
      </c>
      <c r="E23" s="1" t="s">
        <v>122</v>
      </c>
      <c r="F23" s="1" t="s">
        <v>131</v>
      </c>
      <c r="G23" s="1" t="s">
        <v>132</v>
      </c>
      <c r="H23" s="2" t="s">
        <v>133</v>
      </c>
      <c r="I23" s="1">
        <v>2023.12</v>
      </c>
      <c r="J23" s="1">
        <v>2024.05</v>
      </c>
      <c r="K23" s="1" t="s">
        <v>134</v>
      </c>
      <c r="L23" s="1" t="s">
        <v>135</v>
      </c>
      <c r="M23" s="1" t="s">
        <v>136</v>
      </c>
      <c r="N23" s="1">
        <v>5</v>
      </c>
      <c r="O23" s="1">
        <f t="shared" si="4"/>
        <v>5</v>
      </c>
      <c r="P23" s="1">
        <v>0</v>
      </c>
      <c r="Q23" s="1">
        <v>1</v>
      </c>
      <c r="R23" s="1">
        <v>150</v>
      </c>
      <c r="S23" s="1">
        <v>560</v>
      </c>
      <c r="T23" s="1">
        <v>0</v>
      </c>
      <c r="U23" s="1">
        <v>18</v>
      </c>
      <c r="V23" s="1">
        <v>56</v>
      </c>
      <c r="W23" s="2" t="s">
        <v>137</v>
      </c>
      <c r="X23" s="1" t="s">
        <v>138</v>
      </c>
      <c r="Y23" s="1" t="s">
        <v>33</v>
      </c>
    </row>
    <row r="24" customFormat="1" ht="84" spans="1:25">
      <c r="A24" s="1">
        <f t="shared" si="3"/>
        <v>17</v>
      </c>
      <c r="B24" s="1" t="s">
        <v>119</v>
      </c>
      <c r="C24" s="1" t="s">
        <v>120</v>
      </c>
      <c r="D24" s="1" t="s">
        <v>139</v>
      </c>
      <c r="E24" s="1" t="s">
        <v>46</v>
      </c>
      <c r="F24" s="1" t="s">
        <v>140</v>
      </c>
      <c r="G24" s="1" t="s">
        <v>141</v>
      </c>
      <c r="H24" s="2" t="s">
        <v>91</v>
      </c>
      <c r="I24" s="1">
        <v>2023.1</v>
      </c>
      <c r="J24" s="1">
        <v>2023.12</v>
      </c>
      <c r="K24" s="1" t="s">
        <v>142</v>
      </c>
      <c r="L24" s="1" t="s">
        <v>143</v>
      </c>
      <c r="M24" s="1" t="s">
        <v>144</v>
      </c>
      <c r="N24" s="1">
        <v>8.8</v>
      </c>
      <c r="O24" s="1">
        <f t="shared" si="4"/>
        <v>8.8</v>
      </c>
      <c r="P24" s="4">
        <v>0</v>
      </c>
      <c r="Q24" s="1">
        <v>1</v>
      </c>
      <c r="R24" s="1">
        <v>196</v>
      </c>
      <c r="S24" s="1">
        <v>560</v>
      </c>
      <c r="T24" s="1">
        <v>1</v>
      </c>
      <c r="U24" s="1">
        <v>36</v>
      </c>
      <c r="V24" s="1">
        <v>102</v>
      </c>
      <c r="W24" s="1" t="s">
        <v>145</v>
      </c>
      <c r="X24" s="1" t="s">
        <v>146</v>
      </c>
      <c r="Y24" s="1" t="s">
        <v>33</v>
      </c>
    </row>
    <row r="25" customFormat="1" ht="36" spans="1:25">
      <c r="A25" s="1">
        <f t="shared" si="3"/>
        <v>18</v>
      </c>
      <c r="B25" s="1" t="s">
        <v>119</v>
      </c>
      <c r="C25" s="1" t="s">
        <v>120</v>
      </c>
      <c r="D25" s="1" t="s">
        <v>130</v>
      </c>
      <c r="E25" s="1" t="s">
        <v>46</v>
      </c>
      <c r="F25" s="1" t="s">
        <v>140</v>
      </c>
      <c r="G25" s="1" t="s">
        <v>147</v>
      </c>
      <c r="H25" s="2" t="s">
        <v>91</v>
      </c>
      <c r="I25" s="1">
        <v>2023.1</v>
      </c>
      <c r="J25" s="1">
        <v>2023.12</v>
      </c>
      <c r="K25" s="1" t="s">
        <v>142</v>
      </c>
      <c r="L25" s="1" t="s">
        <v>148</v>
      </c>
      <c r="M25" s="1" t="s">
        <v>149</v>
      </c>
      <c r="N25" s="1">
        <v>6.2</v>
      </c>
      <c r="O25" s="1">
        <f t="shared" si="4"/>
        <v>6.2</v>
      </c>
      <c r="P25" s="4">
        <v>0</v>
      </c>
      <c r="Q25" s="1">
        <v>1</v>
      </c>
      <c r="R25" s="1">
        <v>196</v>
      </c>
      <c r="S25" s="1">
        <v>560</v>
      </c>
      <c r="T25" s="1">
        <v>1</v>
      </c>
      <c r="U25" s="1">
        <v>36</v>
      </c>
      <c r="V25" s="1">
        <v>102</v>
      </c>
      <c r="W25" s="1" t="s">
        <v>150</v>
      </c>
      <c r="X25" s="1" t="s">
        <v>151</v>
      </c>
      <c r="Y25" s="1" t="s">
        <v>33</v>
      </c>
    </row>
    <row r="26" customFormat="1" ht="60" spans="1:25">
      <c r="A26" s="1">
        <f t="shared" si="3"/>
        <v>19</v>
      </c>
      <c r="B26" s="1" t="s">
        <v>119</v>
      </c>
      <c r="C26" s="1" t="s">
        <v>120</v>
      </c>
      <c r="D26" s="1" t="s">
        <v>139</v>
      </c>
      <c r="E26" s="1" t="s">
        <v>46</v>
      </c>
      <c r="F26" s="1" t="s">
        <v>140</v>
      </c>
      <c r="G26" s="1" t="s">
        <v>141</v>
      </c>
      <c r="H26" s="2" t="s">
        <v>91</v>
      </c>
      <c r="I26" s="1">
        <v>2023.1</v>
      </c>
      <c r="J26" s="1">
        <v>2023.12</v>
      </c>
      <c r="K26" s="1" t="s">
        <v>142</v>
      </c>
      <c r="L26" s="1" t="s">
        <v>152</v>
      </c>
      <c r="M26" s="1" t="s">
        <v>153</v>
      </c>
      <c r="N26" s="1">
        <v>5</v>
      </c>
      <c r="O26" s="1">
        <f t="shared" si="4"/>
        <v>5</v>
      </c>
      <c r="P26" s="4">
        <v>0</v>
      </c>
      <c r="Q26" s="1">
        <v>1</v>
      </c>
      <c r="R26" s="1">
        <v>180</v>
      </c>
      <c r="S26" s="1">
        <v>780</v>
      </c>
      <c r="T26" s="1">
        <v>1</v>
      </c>
      <c r="U26" s="1">
        <v>28</v>
      </c>
      <c r="V26" s="1">
        <v>120</v>
      </c>
      <c r="W26" s="1" t="s">
        <v>154</v>
      </c>
      <c r="X26" s="1" t="s">
        <v>151</v>
      </c>
      <c r="Y26" s="1" t="s">
        <v>33</v>
      </c>
    </row>
    <row r="27" customFormat="1" ht="36" spans="1:25">
      <c r="A27" s="1">
        <f t="shared" si="3"/>
        <v>20</v>
      </c>
      <c r="B27" s="1" t="s">
        <v>119</v>
      </c>
      <c r="C27" s="1" t="s">
        <v>120</v>
      </c>
      <c r="D27" s="1" t="s">
        <v>130</v>
      </c>
      <c r="E27" s="2" t="s">
        <v>155</v>
      </c>
      <c r="F27" s="2" t="s">
        <v>156</v>
      </c>
      <c r="G27" s="1" t="s">
        <v>132</v>
      </c>
      <c r="H27" s="2" t="s">
        <v>40</v>
      </c>
      <c r="I27" s="23" t="s">
        <v>157</v>
      </c>
      <c r="J27" s="23" t="s">
        <v>158</v>
      </c>
      <c r="K27" s="1" t="s">
        <v>159</v>
      </c>
      <c r="L27" s="1" t="s">
        <v>160</v>
      </c>
      <c r="M27" s="1" t="s">
        <v>161</v>
      </c>
      <c r="N27" s="1">
        <v>20</v>
      </c>
      <c r="O27" s="1">
        <f t="shared" si="4"/>
        <v>20</v>
      </c>
      <c r="P27" s="1">
        <v>0</v>
      </c>
      <c r="Q27" s="1">
        <v>1</v>
      </c>
      <c r="R27" s="1">
        <v>40</v>
      </c>
      <c r="S27" s="2">
        <v>160</v>
      </c>
      <c r="T27" s="1">
        <v>0</v>
      </c>
      <c r="U27" s="1">
        <v>5</v>
      </c>
      <c r="V27" s="1">
        <v>20</v>
      </c>
      <c r="W27" s="1" t="s">
        <v>162</v>
      </c>
      <c r="X27" s="1" t="s">
        <v>163</v>
      </c>
      <c r="Y27" s="1" t="s">
        <v>33</v>
      </c>
    </row>
    <row r="28" customFormat="1" ht="36" spans="1:25">
      <c r="A28" s="1">
        <f t="shared" si="3"/>
        <v>21</v>
      </c>
      <c r="B28" s="1" t="s">
        <v>119</v>
      </c>
      <c r="C28" s="1" t="s">
        <v>120</v>
      </c>
      <c r="D28" s="1" t="s">
        <v>130</v>
      </c>
      <c r="E28" s="2" t="s">
        <v>155</v>
      </c>
      <c r="F28" s="2" t="s">
        <v>164</v>
      </c>
      <c r="G28" s="1" t="s">
        <v>132</v>
      </c>
      <c r="H28" s="2" t="s">
        <v>133</v>
      </c>
      <c r="I28" s="23" t="s">
        <v>157</v>
      </c>
      <c r="J28" s="23" t="s">
        <v>165</v>
      </c>
      <c r="K28" s="1" t="s">
        <v>166</v>
      </c>
      <c r="L28" s="1" t="s">
        <v>167</v>
      </c>
      <c r="M28" s="1" t="s">
        <v>168</v>
      </c>
      <c r="N28" s="3">
        <v>6</v>
      </c>
      <c r="O28" s="1">
        <f t="shared" si="4"/>
        <v>6</v>
      </c>
      <c r="P28" s="1">
        <v>0</v>
      </c>
      <c r="Q28" s="1">
        <v>1</v>
      </c>
      <c r="R28" s="1">
        <v>86</v>
      </c>
      <c r="S28" s="2">
        <v>450</v>
      </c>
      <c r="T28" s="1">
        <v>0</v>
      </c>
      <c r="U28" s="1">
        <v>4</v>
      </c>
      <c r="V28" s="1">
        <v>14</v>
      </c>
      <c r="W28" s="1" t="s">
        <v>169</v>
      </c>
      <c r="X28" s="1" t="s">
        <v>163</v>
      </c>
      <c r="Y28" s="1" t="s">
        <v>33</v>
      </c>
    </row>
    <row r="29" s="12" customFormat="1" ht="36" spans="1:25">
      <c r="A29" s="1">
        <f t="shared" si="3"/>
        <v>22</v>
      </c>
      <c r="B29" s="1" t="s">
        <v>119</v>
      </c>
      <c r="C29" s="1" t="s">
        <v>120</v>
      </c>
      <c r="D29" s="1" t="s">
        <v>130</v>
      </c>
      <c r="E29" s="2" t="s">
        <v>155</v>
      </c>
      <c r="F29" s="4" t="s">
        <v>170</v>
      </c>
      <c r="G29" s="1" t="s">
        <v>132</v>
      </c>
      <c r="H29" s="2" t="s">
        <v>40</v>
      </c>
      <c r="I29" s="23" t="s">
        <v>157</v>
      </c>
      <c r="J29" s="23" t="s">
        <v>171</v>
      </c>
      <c r="K29" s="4" t="s">
        <v>172</v>
      </c>
      <c r="L29" s="4" t="s">
        <v>173</v>
      </c>
      <c r="M29" s="1" t="s">
        <v>174</v>
      </c>
      <c r="N29" s="4">
        <v>14</v>
      </c>
      <c r="O29" s="1">
        <f t="shared" si="4"/>
        <v>14</v>
      </c>
      <c r="P29" s="1">
        <v>0</v>
      </c>
      <c r="Q29" s="1">
        <v>1</v>
      </c>
      <c r="R29" s="4">
        <v>28</v>
      </c>
      <c r="S29" s="4">
        <v>108</v>
      </c>
      <c r="T29" s="1">
        <v>0</v>
      </c>
      <c r="U29" s="4">
        <v>3</v>
      </c>
      <c r="V29" s="4">
        <v>11</v>
      </c>
      <c r="W29" s="1" t="s">
        <v>175</v>
      </c>
      <c r="X29" s="1" t="s">
        <v>163</v>
      </c>
      <c r="Y29" s="1" t="s">
        <v>33</v>
      </c>
    </row>
    <row r="30" s="10" customFormat="1" ht="48" spans="1:25">
      <c r="A30" s="1">
        <f t="shared" si="3"/>
        <v>23</v>
      </c>
      <c r="B30" s="1" t="s">
        <v>119</v>
      </c>
      <c r="C30" s="1" t="s">
        <v>176</v>
      </c>
      <c r="D30" s="1" t="s">
        <v>177</v>
      </c>
      <c r="E30" s="1" t="s">
        <v>66</v>
      </c>
      <c r="F30" s="1" t="s">
        <v>67</v>
      </c>
      <c r="G30" s="1" t="s">
        <v>176</v>
      </c>
      <c r="H30" s="1" t="s">
        <v>40</v>
      </c>
      <c r="I30" s="2">
        <v>2022.12</v>
      </c>
      <c r="J30" s="2">
        <v>2023.3</v>
      </c>
      <c r="K30" s="1" t="s">
        <v>69</v>
      </c>
      <c r="L30" s="1" t="s">
        <v>178</v>
      </c>
      <c r="M30" s="1" t="s">
        <v>179</v>
      </c>
      <c r="N30" s="1">
        <v>19.39</v>
      </c>
      <c r="O30" s="1">
        <f t="shared" si="4"/>
        <v>19.39</v>
      </c>
      <c r="P30" s="1">
        <v>0</v>
      </c>
      <c r="Q30" s="1">
        <v>1</v>
      </c>
      <c r="R30" s="1">
        <v>79</v>
      </c>
      <c r="S30" s="2">
        <v>287</v>
      </c>
      <c r="T30" s="1">
        <v>0</v>
      </c>
      <c r="U30" s="1">
        <v>3</v>
      </c>
      <c r="V30" s="1">
        <v>14</v>
      </c>
      <c r="W30" s="1" t="s">
        <v>180</v>
      </c>
      <c r="X30" s="1" t="s">
        <v>181</v>
      </c>
      <c r="Y30" s="1" t="s">
        <v>33</v>
      </c>
    </row>
    <row r="31" s="10" customFormat="1" ht="36" spans="1:25">
      <c r="A31" s="1">
        <f t="shared" si="3"/>
        <v>24</v>
      </c>
      <c r="B31" s="1" t="s">
        <v>119</v>
      </c>
      <c r="C31" s="1" t="s">
        <v>176</v>
      </c>
      <c r="D31" s="1" t="s">
        <v>177</v>
      </c>
      <c r="E31" s="1" t="s">
        <v>66</v>
      </c>
      <c r="F31" s="1" t="s">
        <v>67</v>
      </c>
      <c r="G31" s="1" t="s">
        <v>176</v>
      </c>
      <c r="H31" s="1" t="s">
        <v>40</v>
      </c>
      <c r="I31" s="2">
        <v>2022.12</v>
      </c>
      <c r="J31" s="2">
        <v>2023.3</v>
      </c>
      <c r="K31" s="1" t="s">
        <v>69</v>
      </c>
      <c r="L31" s="1" t="s">
        <v>182</v>
      </c>
      <c r="M31" s="1" t="s">
        <v>183</v>
      </c>
      <c r="N31" s="1">
        <v>11.9</v>
      </c>
      <c r="O31" s="1">
        <f t="shared" si="4"/>
        <v>11.9</v>
      </c>
      <c r="P31" s="1">
        <v>0</v>
      </c>
      <c r="Q31" s="1">
        <v>1</v>
      </c>
      <c r="R31" s="1">
        <v>50</v>
      </c>
      <c r="S31" s="2">
        <v>189</v>
      </c>
      <c r="T31" s="1">
        <v>0</v>
      </c>
      <c r="U31" s="1">
        <v>2</v>
      </c>
      <c r="V31" s="1">
        <v>7</v>
      </c>
      <c r="W31" s="1" t="s">
        <v>184</v>
      </c>
      <c r="X31" s="1" t="s">
        <v>181</v>
      </c>
      <c r="Y31" s="1" t="s">
        <v>33</v>
      </c>
    </row>
    <row r="32" s="10" customFormat="1" ht="36" spans="1:25">
      <c r="A32" s="1">
        <f t="shared" si="3"/>
        <v>25</v>
      </c>
      <c r="B32" s="1" t="s">
        <v>119</v>
      </c>
      <c r="C32" s="1" t="s">
        <v>120</v>
      </c>
      <c r="D32" s="1" t="s">
        <v>130</v>
      </c>
      <c r="E32" s="5" t="s">
        <v>66</v>
      </c>
      <c r="F32" s="5" t="s">
        <v>67</v>
      </c>
      <c r="G32" s="1" t="s">
        <v>132</v>
      </c>
      <c r="H32" s="2" t="s">
        <v>40</v>
      </c>
      <c r="I32" s="2">
        <v>2023.5</v>
      </c>
      <c r="J32" s="2">
        <v>2023.7</v>
      </c>
      <c r="K32" s="1" t="s">
        <v>69</v>
      </c>
      <c r="L32" s="1" t="s">
        <v>185</v>
      </c>
      <c r="M32" s="1" t="s">
        <v>186</v>
      </c>
      <c r="N32" s="1">
        <v>97.9</v>
      </c>
      <c r="O32" s="1">
        <f t="shared" si="4"/>
        <v>97.9</v>
      </c>
      <c r="P32" s="1">
        <v>0</v>
      </c>
      <c r="Q32" s="1">
        <v>1</v>
      </c>
      <c r="R32" s="1">
        <v>376</v>
      </c>
      <c r="S32" s="2">
        <v>1286</v>
      </c>
      <c r="T32" s="1">
        <v>0</v>
      </c>
      <c r="U32" s="1">
        <v>26</v>
      </c>
      <c r="V32" s="2">
        <v>106</v>
      </c>
      <c r="W32" s="1" t="s">
        <v>187</v>
      </c>
      <c r="X32" s="2" t="s">
        <v>188</v>
      </c>
      <c r="Y32" s="1" t="s">
        <v>33</v>
      </c>
    </row>
    <row r="33" s="10" customFormat="1" ht="24" spans="1:25">
      <c r="A33" s="1">
        <f t="shared" si="3"/>
        <v>26</v>
      </c>
      <c r="B33" s="1" t="s">
        <v>119</v>
      </c>
      <c r="C33" s="1" t="s">
        <v>176</v>
      </c>
      <c r="D33" s="1" t="s">
        <v>177</v>
      </c>
      <c r="E33" s="1" t="s">
        <v>66</v>
      </c>
      <c r="F33" s="5" t="s">
        <v>81</v>
      </c>
      <c r="G33" s="1" t="s">
        <v>141</v>
      </c>
      <c r="H33" s="1" t="s">
        <v>40</v>
      </c>
      <c r="I33" s="2">
        <v>2022.12</v>
      </c>
      <c r="J33" s="2">
        <v>2023.4</v>
      </c>
      <c r="K33" s="1" t="s">
        <v>83</v>
      </c>
      <c r="L33" s="1" t="s">
        <v>189</v>
      </c>
      <c r="M33" s="1" t="s">
        <v>190</v>
      </c>
      <c r="N33" s="1">
        <v>15</v>
      </c>
      <c r="O33" s="1">
        <f t="shared" si="4"/>
        <v>15</v>
      </c>
      <c r="P33" s="1">
        <v>0</v>
      </c>
      <c r="Q33" s="1">
        <v>1</v>
      </c>
      <c r="R33" s="1">
        <v>122</v>
      </c>
      <c r="S33" s="2">
        <v>345</v>
      </c>
      <c r="T33" s="1">
        <v>0</v>
      </c>
      <c r="U33" s="1">
        <v>14</v>
      </c>
      <c r="V33" s="1">
        <v>40</v>
      </c>
      <c r="W33" s="1" t="s">
        <v>191</v>
      </c>
      <c r="X33" s="1" t="s">
        <v>146</v>
      </c>
      <c r="Y33" s="1" t="s">
        <v>33</v>
      </c>
    </row>
    <row r="34" s="10" customFormat="1" ht="24" spans="1:25">
      <c r="A34" s="1">
        <f t="shared" si="3"/>
        <v>27</v>
      </c>
      <c r="B34" s="1" t="s">
        <v>119</v>
      </c>
      <c r="C34" s="1" t="s">
        <v>192</v>
      </c>
      <c r="D34" s="1" t="s">
        <v>193</v>
      </c>
      <c r="E34" s="5" t="s">
        <v>66</v>
      </c>
      <c r="F34" s="5" t="s">
        <v>67</v>
      </c>
      <c r="G34" s="1" t="s">
        <v>194</v>
      </c>
      <c r="H34" s="2" t="s">
        <v>40</v>
      </c>
      <c r="I34" s="2">
        <v>2023.1</v>
      </c>
      <c r="J34" s="2">
        <v>2023.1</v>
      </c>
      <c r="K34" s="1" t="s">
        <v>69</v>
      </c>
      <c r="L34" s="1" t="s">
        <v>195</v>
      </c>
      <c r="M34" s="1" t="s">
        <v>196</v>
      </c>
      <c r="N34" s="1">
        <v>10.4</v>
      </c>
      <c r="O34" s="1">
        <f t="shared" si="4"/>
        <v>10.4</v>
      </c>
      <c r="P34" s="1">
        <v>0</v>
      </c>
      <c r="Q34" s="1">
        <v>1</v>
      </c>
      <c r="R34" s="1">
        <v>129</v>
      </c>
      <c r="S34" s="2">
        <v>476</v>
      </c>
      <c r="T34" s="1">
        <v>0</v>
      </c>
      <c r="U34" s="1">
        <v>5</v>
      </c>
      <c r="V34" s="2">
        <v>21</v>
      </c>
      <c r="W34" s="1" t="s">
        <v>197</v>
      </c>
      <c r="X34" s="1" t="s">
        <v>63</v>
      </c>
      <c r="Y34" s="1" t="s">
        <v>33</v>
      </c>
    </row>
    <row r="35" s="13" customFormat="1" ht="60" spans="1:25">
      <c r="A35" s="1">
        <f t="shared" si="3"/>
        <v>28</v>
      </c>
      <c r="B35" s="1" t="s">
        <v>119</v>
      </c>
      <c r="C35" s="1" t="s">
        <v>120</v>
      </c>
      <c r="D35" s="1" t="s">
        <v>139</v>
      </c>
      <c r="E35" s="1" t="s">
        <v>57</v>
      </c>
      <c r="F35" s="1" t="s">
        <v>57</v>
      </c>
      <c r="G35" s="1" t="s">
        <v>198</v>
      </c>
      <c r="H35" s="1" t="s">
        <v>199</v>
      </c>
      <c r="I35" s="1">
        <v>2023.1</v>
      </c>
      <c r="J35" s="1">
        <v>2023.12</v>
      </c>
      <c r="K35" s="1" t="s">
        <v>200</v>
      </c>
      <c r="L35" s="1" t="s">
        <v>201</v>
      </c>
      <c r="M35" s="1" t="s">
        <v>202</v>
      </c>
      <c r="N35" s="1">
        <v>380</v>
      </c>
      <c r="O35" s="1">
        <f t="shared" si="4"/>
        <v>380</v>
      </c>
      <c r="P35" s="1">
        <v>0</v>
      </c>
      <c r="Q35" s="1">
        <v>30</v>
      </c>
      <c r="R35" s="1">
        <v>2300</v>
      </c>
      <c r="S35" s="1">
        <v>6900</v>
      </c>
      <c r="T35" s="1">
        <v>5</v>
      </c>
      <c r="U35" s="1">
        <v>32</v>
      </c>
      <c r="V35" s="1">
        <v>95</v>
      </c>
      <c r="W35" s="1" t="s">
        <v>203</v>
      </c>
      <c r="X35" s="1" t="s">
        <v>204</v>
      </c>
      <c r="Y35" s="1" t="s">
        <v>33</v>
      </c>
    </row>
    <row r="36" customFormat="1" ht="30" customHeight="1" spans="1:25">
      <c r="A36" s="19" t="s">
        <v>205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4"/>
      <c r="N36" s="16">
        <f>N21+N6</f>
        <v>979</v>
      </c>
      <c r="O36" s="16">
        <f>O21+O6</f>
        <v>979</v>
      </c>
      <c r="P36" s="16">
        <f>SUM(P17:P29)</f>
        <v>0</v>
      </c>
      <c r="Q36" s="16" t="s">
        <v>33</v>
      </c>
      <c r="R36" s="16" t="s">
        <v>33</v>
      </c>
      <c r="S36" s="16" t="s">
        <v>33</v>
      </c>
      <c r="T36" s="16" t="s">
        <v>33</v>
      </c>
      <c r="U36" s="16" t="s">
        <v>33</v>
      </c>
      <c r="V36" s="16" t="s">
        <v>33</v>
      </c>
      <c r="W36" s="16" t="s">
        <v>33</v>
      </c>
      <c r="X36" s="16" t="s">
        <v>33</v>
      </c>
      <c r="Y36" s="16" t="s">
        <v>33</v>
      </c>
    </row>
  </sheetData>
  <autoFilter ref="A5:X36">
    <extLst/>
  </autoFilter>
  <mergeCells count="32">
    <mergeCell ref="A1:B1"/>
    <mergeCell ref="A2:X2"/>
    <mergeCell ref="B3:D3"/>
    <mergeCell ref="I3:J3"/>
    <mergeCell ref="N3:P3"/>
    <mergeCell ref="Q3:V3"/>
    <mergeCell ref="O4:P4"/>
    <mergeCell ref="T4:V4"/>
    <mergeCell ref="A6:D6"/>
    <mergeCell ref="E6:M6"/>
    <mergeCell ref="A21:D21"/>
    <mergeCell ref="E21:M21"/>
    <mergeCell ref="A36:M36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</mergeCells>
  <printOptions horizontalCentered="1"/>
  <pageMargins left="0.66875" right="0.66875" top="0.590277777777778" bottom="0.66875" header="0.298611111111111" footer="0.393055555555556"/>
  <pageSetup paperSize="9" scale="53" fitToHeight="0" orientation="landscape" horizontalDpi="600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9"/>
  <sheetViews>
    <sheetView workbookViewId="0">
      <selection activeCell="B4" sqref="B4:B7"/>
    </sheetView>
  </sheetViews>
  <sheetFormatPr defaultColWidth="9" defaultRowHeight="13.5" outlineLevelCol="1"/>
  <cols>
    <col min="1" max="1" width="7.125"/>
    <col min="2" max="2" width="9.625"/>
  </cols>
  <sheetData>
    <row r="3" spans="1:2">
      <c r="A3" t="s">
        <v>206</v>
      </c>
      <c r="B3" t="s">
        <v>207</v>
      </c>
    </row>
    <row r="4" spans="1:2">
      <c r="A4" t="s">
        <v>122</v>
      </c>
      <c r="B4">
        <v>15</v>
      </c>
    </row>
    <row r="5" spans="1:2">
      <c r="A5" t="s">
        <v>46</v>
      </c>
      <c r="B5">
        <v>20</v>
      </c>
    </row>
    <row r="6" spans="1:2">
      <c r="A6" t="s">
        <v>155</v>
      </c>
      <c r="B6">
        <v>40</v>
      </c>
    </row>
    <row r="7" spans="1:2">
      <c r="A7" t="s">
        <v>66</v>
      </c>
      <c r="B7">
        <v>154.59</v>
      </c>
    </row>
    <row r="8" spans="1:1">
      <c r="A8" t="s">
        <v>208</v>
      </c>
    </row>
    <row r="9" spans="1:2">
      <c r="A9" t="s">
        <v>209</v>
      </c>
      <c r="B9">
        <v>229.59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" sqref="A$1:B$1048576"/>
    </sheetView>
  </sheetViews>
  <sheetFormatPr defaultColWidth="9" defaultRowHeight="13.5" outlineLevelCol="1"/>
  <sheetData>
    <row r="1" spans="1:2">
      <c r="A1" t="s">
        <v>206</v>
      </c>
      <c r="B1" t="s">
        <v>210</v>
      </c>
    </row>
    <row r="2" spans="1:2">
      <c r="A2" s="1" t="s">
        <v>122</v>
      </c>
      <c r="B2" s="1">
        <v>10</v>
      </c>
    </row>
    <row r="3" spans="1:2">
      <c r="A3" s="1" t="s">
        <v>122</v>
      </c>
      <c r="B3" s="1">
        <v>5</v>
      </c>
    </row>
    <row r="4" spans="1:2">
      <c r="A4" s="1" t="s">
        <v>46</v>
      </c>
      <c r="B4" s="1">
        <v>8.8</v>
      </c>
    </row>
    <row r="5" spans="1:2">
      <c r="A5" s="1" t="s">
        <v>46</v>
      </c>
      <c r="B5" s="1">
        <v>6.2</v>
      </c>
    </row>
    <row r="6" spans="1:2">
      <c r="A6" s="1" t="s">
        <v>46</v>
      </c>
      <c r="B6" s="1">
        <v>5</v>
      </c>
    </row>
    <row r="7" spans="1:2">
      <c r="A7" s="2" t="s">
        <v>155</v>
      </c>
      <c r="B7" s="1">
        <v>20</v>
      </c>
    </row>
    <row r="8" spans="1:2">
      <c r="A8" s="2" t="s">
        <v>155</v>
      </c>
      <c r="B8" s="3">
        <v>6</v>
      </c>
    </row>
    <row r="9" spans="1:2">
      <c r="A9" s="2" t="s">
        <v>155</v>
      </c>
      <c r="B9" s="4">
        <v>14</v>
      </c>
    </row>
    <row r="10" spans="1:2">
      <c r="A10" s="1" t="s">
        <v>66</v>
      </c>
      <c r="B10" s="1">
        <v>19.39</v>
      </c>
    </row>
    <row r="11" spans="1:2">
      <c r="A11" s="1" t="s">
        <v>66</v>
      </c>
      <c r="B11" s="1">
        <v>11.9</v>
      </c>
    </row>
    <row r="12" spans="1:2">
      <c r="A12" s="5" t="s">
        <v>66</v>
      </c>
      <c r="B12" s="1">
        <v>97.9</v>
      </c>
    </row>
    <row r="13" spans="1:2">
      <c r="A13" s="1" t="s">
        <v>66</v>
      </c>
      <c r="B13" s="1">
        <v>15</v>
      </c>
    </row>
    <row r="14" spans="1:2">
      <c r="A14" s="5" t="s">
        <v>66</v>
      </c>
      <c r="B14" s="1">
        <v>10.4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2022-12-09T11:33:00Z</dcterms:created>
  <dcterms:modified xsi:type="dcterms:W3CDTF">2023-12-20T01:19:16Z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BF2335AE6BA04E0399605EB1F55C3D51</vt:lpwstr>
  </property>
  <property fmtid="{D5CDD505-2E9C-101B-9397-08002B2CF9AE}" pid="3" name="KSOProductBuildVer">
    <vt:lpwstr>2052-11.1.0.14244</vt:lpwstr>
  </property>
</Properties>
</file>