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66" firstSheet="17" activeTab="34"/>
  </bookViews>
  <sheets>
    <sheet name="塘沙村" sheetId="24" r:id="rId1"/>
    <sheet name="安乐" sheetId="25" r:id="rId2"/>
    <sheet name="白杨" sheetId="26" r:id="rId3"/>
    <sheet name="茶鑫村" sheetId="27" r:id="rId4"/>
    <sheet name="大滩村" sheetId="28" r:id="rId5"/>
    <sheet name="大源村" sheetId="29" r:id="rId6"/>
    <sheet name="岱青村" sheetId="30" r:id="rId7"/>
    <sheet name="东山村" sheetId="31" r:id="rId8"/>
    <sheet name="枫树段村" sheetId="32" r:id="rId9"/>
    <sheet name="湖胜村" sheetId="33" r:id="rId10"/>
    <sheet name="湖源村" sheetId="34" r:id="rId11"/>
    <sheet name="界牌村" sheetId="13" r:id="rId12"/>
    <sheet name="居委会" sheetId="14" r:id="rId13"/>
    <sheet name="栗山村" sheetId="15" r:id="rId14"/>
    <sheet name="莲花村" sheetId="16" r:id="rId15"/>
    <sheet name="马头村" sheetId="17" r:id="rId16"/>
    <sheet name="茅草坪村" sheetId="18" r:id="rId17"/>
    <sheet name="农科村" sheetId="19" r:id="rId18"/>
    <sheet name="盘塘村" sheetId="20" r:id="rId19"/>
    <sheet name="普义村" sheetId="21" r:id="rId20"/>
    <sheet name="普祝村" sheetId="22" r:id="rId21"/>
    <sheet name="七星村" sheetId="23" r:id="rId22"/>
    <sheet name="桥墩村" sheetId="1" r:id="rId23"/>
    <sheet name="青林村" sheetId="2" r:id="rId24"/>
    <sheet name="青源村" sheetId="3" r:id="rId25"/>
    <sheet name="石坑村" sheetId="4" r:id="rId26"/>
    <sheet name="石桥村" sheetId="5" r:id="rId27"/>
    <sheet name="仕洞村" sheetId="6" r:id="rId28"/>
    <sheet name="四知村" sheetId="7" r:id="rId29"/>
    <sheet name="童家塅村" sheetId="9" r:id="rId30"/>
    <sheet name="武莲村" sheetId="10" r:id="rId31"/>
    <sheet name="新合村" sheetId="11" r:id="rId32"/>
    <sheet name="跃进村" sheetId="12" r:id="rId33"/>
    <sheet name="中家桥村" sheetId="35" r:id="rId34"/>
    <sheet name="Sheet3 (7)" sheetId="37" r:id="rId35"/>
  </sheets>
  <calcPr calcId="124519"/>
</workbook>
</file>

<file path=xl/calcChain.xml><?xml version="1.0" encoding="utf-8"?>
<calcChain xmlns="http://schemas.openxmlformats.org/spreadsheetml/2006/main">
  <c r="I14" i="35"/>
  <c r="I13"/>
  <c r="D13"/>
  <c r="L13" s="1"/>
  <c r="L12"/>
  <c r="I11"/>
  <c r="D11"/>
  <c r="L11" s="1"/>
  <c r="L10"/>
  <c r="L7"/>
  <c r="L6"/>
  <c r="L8" s="1"/>
  <c r="L9" s="1"/>
  <c r="L5"/>
  <c r="L27" i="12"/>
  <c r="I25"/>
  <c r="D25"/>
  <c r="L25" s="1"/>
  <c r="L11"/>
  <c r="L12" s="1"/>
  <c r="L15" s="1"/>
  <c r="L16" s="1"/>
  <c r="L20" s="1"/>
  <c r="L22" s="1"/>
  <c r="L23" s="1"/>
  <c r="L24" s="1"/>
  <c r="L10"/>
  <c r="L8"/>
  <c r="I6"/>
  <c r="D6"/>
  <c r="L6" s="1"/>
  <c r="I7" i="11"/>
  <c r="D7"/>
  <c r="L7" s="1"/>
  <c r="L6"/>
  <c r="L5"/>
  <c r="I7" i="10"/>
  <c r="D7"/>
  <c r="L7" s="1"/>
  <c r="L6"/>
  <c r="L5"/>
  <c r="I9" i="9"/>
  <c r="I8"/>
  <c r="D8"/>
  <c r="I6"/>
  <c r="D6"/>
  <c r="L6" s="1"/>
  <c r="L5"/>
  <c r="I9" i="7"/>
  <c r="D9"/>
  <c r="L9" s="1"/>
  <c r="L8"/>
  <c r="L7"/>
  <c r="L6"/>
  <c r="I6"/>
  <c r="I10" s="1"/>
  <c r="D6"/>
  <c r="D10" s="1"/>
  <c r="L5"/>
  <c r="L10" i="6"/>
  <c r="L11" s="1"/>
  <c r="I10"/>
  <c r="D10"/>
  <c r="L8"/>
  <c r="L9" s="1"/>
  <c r="L7"/>
  <c r="L6"/>
  <c r="L5"/>
  <c r="L6" i="5"/>
  <c r="L7" s="1"/>
  <c r="I6"/>
  <c r="D6"/>
  <c r="L5"/>
  <c r="I9" i="4"/>
  <c r="D9"/>
  <c r="L9" s="1"/>
  <c r="L8"/>
  <c r="L7"/>
  <c r="L6"/>
  <c r="I6"/>
  <c r="I10" s="1"/>
  <c r="D6"/>
  <c r="D10" s="1"/>
  <c r="L5"/>
  <c r="L10" i="3"/>
  <c r="I10"/>
  <c r="D10"/>
  <c r="I7"/>
  <c r="I11" s="1"/>
  <c r="D7"/>
  <c r="L7" s="1"/>
  <c r="L8" s="1"/>
  <c r="L9" s="1"/>
  <c r="L6"/>
  <c r="L5"/>
  <c r="I6" i="2"/>
  <c r="D6"/>
  <c r="L6" s="1"/>
  <c r="L5"/>
  <c r="I9" i="1"/>
  <c r="I8"/>
  <c r="D8"/>
  <c r="L8" s="1"/>
  <c r="L7"/>
  <c r="I6"/>
  <c r="D6"/>
  <c r="L6" s="1"/>
  <c r="L5"/>
  <c r="L8" i="23"/>
  <c r="I8"/>
  <c r="D8"/>
  <c r="L6"/>
  <c r="L7" s="1"/>
  <c r="L10" s="1"/>
  <c r="L11" s="1"/>
  <c r="I6"/>
  <c r="I9" s="1"/>
  <c r="D6"/>
  <c r="D9" s="1"/>
  <c r="L5"/>
  <c r="L9" i="22"/>
  <c r="L8"/>
  <c r="I8"/>
  <c r="D8"/>
  <c r="I6"/>
  <c r="D6"/>
  <c r="L6" s="1"/>
  <c r="I11" i="21"/>
  <c r="D11"/>
  <c r="D9"/>
  <c r="L8"/>
  <c r="I8"/>
  <c r="D8"/>
  <c r="L6"/>
  <c r="I6"/>
  <c r="I9" s="1"/>
  <c r="I12" s="1"/>
  <c r="D6"/>
  <c r="L5"/>
  <c r="L7" s="1"/>
  <c r="I10" i="20"/>
  <c r="I9"/>
  <c r="D9"/>
  <c r="L9" s="1"/>
  <c r="L8"/>
  <c r="I7"/>
  <c r="D7"/>
  <c r="L7" s="1"/>
  <c r="L6"/>
  <c r="L5"/>
  <c r="I6" i="19"/>
  <c r="D6"/>
  <c r="L6" s="1"/>
  <c r="L5"/>
  <c r="L6" i="18"/>
  <c r="I6"/>
  <c r="D6"/>
  <c r="L5"/>
  <c r="I9" i="17"/>
  <c r="I8"/>
  <c r="D8"/>
  <c r="L8" s="1"/>
  <c r="L7"/>
  <c r="I6"/>
  <c r="D6"/>
  <c r="L6" s="1"/>
  <c r="L5"/>
  <c r="I10" i="16"/>
  <c r="I9"/>
  <c r="D9"/>
  <c r="D10" s="1"/>
  <c r="L10" s="1"/>
  <c r="L7"/>
  <c r="I7"/>
  <c r="D7"/>
  <c r="L6"/>
  <c r="L9" s="1"/>
  <c r="L5"/>
  <c r="I6" i="15"/>
  <c r="D6"/>
  <c r="L6" s="1"/>
  <c r="L5"/>
  <c r="I10" i="14"/>
  <c r="D10"/>
  <c r="L10" s="1"/>
  <c r="L7"/>
  <c r="L8" s="1"/>
  <c r="L9" s="1"/>
  <c r="L6"/>
  <c r="L5"/>
  <c r="L7" i="13"/>
  <c r="L6"/>
  <c r="I6"/>
  <c r="D6"/>
  <c r="L5"/>
  <c r="I9" i="34"/>
  <c r="I8"/>
  <c r="D8"/>
  <c r="L8" s="1"/>
  <c r="L7"/>
  <c r="I6"/>
  <c r="D6"/>
  <c r="L6" s="1"/>
  <c r="L5"/>
  <c r="I6" i="33"/>
  <c r="D6"/>
  <c r="L6" s="1"/>
  <c r="I6" i="32"/>
  <c r="D6"/>
  <c r="L6" s="1"/>
  <c r="L5"/>
  <c r="I7" i="31"/>
  <c r="D7"/>
  <c r="L7" s="1"/>
  <c r="L6"/>
  <c r="L5"/>
  <c r="L8" i="30"/>
  <c r="I8"/>
  <c r="D8"/>
  <c r="L7"/>
  <c r="L6"/>
  <c r="I6"/>
  <c r="I9" s="1"/>
  <c r="D6"/>
  <c r="D9" s="1"/>
  <c r="L5"/>
  <c r="I11" i="29"/>
  <c r="D11"/>
  <c r="L11" s="1"/>
  <c r="L10"/>
  <c r="L9"/>
  <c r="L8"/>
  <c r="I8"/>
  <c r="I12" s="1"/>
  <c r="D8"/>
  <c r="D12" s="1"/>
  <c r="L7"/>
  <c r="L6"/>
  <c r="L5"/>
  <c r="L7" i="28"/>
  <c r="L8" s="1"/>
  <c r="I7"/>
  <c r="D7"/>
  <c r="L5"/>
  <c r="L6" s="1"/>
  <c r="I6" i="27"/>
  <c r="D6"/>
  <c r="L6" s="1"/>
  <c r="L5"/>
  <c r="I10" i="26"/>
  <c r="I11" s="1"/>
  <c r="D10"/>
  <c r="L10" s="1"/>
  <c r="L7"/>
  <c r="L8" s="1"/>
  <c r="L9" s="1"/>
  <c r="L6"/>
  <c r="I6"/>
  <c r="D6"/>
  <c r="L5"/>
  <c r="L7" i="25"/>
  <c r="L8" s="1"/>
  <c r="I7"/>
  <c r="D7"/>
  <c r="L5"/>
  <c r="L6" s="1"/>
  <c r="I10" i="24"/>
  <c r="I9"/>
  <c r="D9"/>
  <c r="L9" s="1"/>
  <c r="I7"/>
  <c r="D7"/>
  <c r="L7" s="1"/>
  <c r="L6"/>
  <c r="L8" s="1"/>
  <c r="L5"/>
  <c r="D14" i="35" l="1"/>
  <c r="L14" s="1"/>
  <c r="L8" i="9"/>
  <c r="L7"/>
  <c r="D9"/>
  <c r="L9" s="1"/>
  <c r="L10" i="7"/>
  <c r="L11" s="1"/>
  <c r="L10" i="4"/>
  <c r="L11" s="1"/>
  <c r="D11" i="3"/>
  <c r="L11" s="1"/>
  <c r="L12" s="1"/>
  <c r="D9" i="1"/>
  <c r="L9" s="1"/>
  <c r="L9" i="23"/>
  <c r="L11" i="21"/>
  <c r="L10"/>
  <c r="L9"/>
  <c r="D12"/>
  <c r="L12" s="1"/>
  <c r="D10" i="20"/>
  <c r="L10" s="1"/>
  <c r="D9" i="17"/>
  <c r="L9" s="1"/>
  <c r="D9" i="34"/>
  <c r="L9" s="1"/>
  <c r="L9" i="30"/>
  <c r="L12" i="29"/>
  <c r="L13" s="1"/>
  <c r="D11" i="26"/>
  <c r="L11" s="1"/>
  <c r="L12" s="1"/>
  <c r="D10" i="24"/>
  <c r="L10" s="1"/>
</calcChain>
</file>

<file path=xl/sharedStrings.xml><?xml version="1.0" encoding="utf-8"?>
<sst xmlns="http://schemas.openxmlformats.org/spreadsheetml/2006/main" count="1304" uniqueCount="535">
  <si>
    <t xml:space="preserve">                          伍市塘沙村扶贫资金台账(2015年)                    </t>
    <phoneticPr fontId="3" type="noConversion"/>
  </si>
  <si>
    <t>单位:元</t>
    <phoneticPr fontId="3" type="noConversion"/>
  </si>
  <si>
    <t>收方</t>
    <phoneticPr fontId="3" type="noConversion"/>
  </si>
  <si>
    <t>付出</t>
    <phoneticPr fontId="3" type="noConversion"/>
  </si>
  <si>
    <t>备注</t>
    <phoneticPr fontId="3" type="noConversion"/>
  </si>
  <si>
    <t>余 额</t>
  </si>
  <si>
    <t>序号</t>
    <phoneticPr fontId="3" type="noConversion"/>
  </si>
  <si>
    <t>收款时间</t>
    <phoneticPr fontId="3" type="noConversion"/>
  </si>
  <si>
    <t>项目内容</t>
    <phoneticPr fontId="3" type="noConversion"/>
  </si>
  <si>
    <t>金额</t>
    <phoneticPr fontId="3" type="noConversion"/>
  </si>
  <si>
    <t>凭证号</t>
    <phoneticPr fontId="3" type="noConversion"/>
  </si>
  <si>
    <t>付款时间</t>
    <phoneticPr fontId="3" type="noConversion"/>
  </si>
  <si>
    <t>支出内容</t>
    <phoneticPr fontId="3" type="noConversion"/>
  </si>
  <si>
    <t>2015.1.29</t>
    <phoneticPr fontId="3" type="noConversion"/>
  </si>
  <si>
    <t>以工代赈农田水利资金</t>
    <phoneticPr fontId="3" type="noConversion"/>
  </si>
  <si>
    <t>1月18号凭证</t>
    <phoneticPr fontId="3" type="noConversion"/>
  </si>
  <si>
    <t>2015.4.7</t>
    <phoneticPr fontId="3" type="noConversion"/>
  </si>
  <si>
    <t>山塘维修</t>
    <phoneticPr fontId="3" type="noConversion"/>
  </si>
  <si>
    <t>4月13号凭证</t>
    <phoneticPr fontId="3" type="noConversion"/>
  </si>
  <si>
    <t>十组山塘维修砂石水泥材料款</t>
    <phoneticPr fontId="3" type="noConversion"/>
  </si>
  <si>
    <t>村部建设</t>
    <phoneticPr fontId="3" type="noConversion"/>
  </si>
  <si>
    <t>4月15号凭证</t>
    <phoneticPr fontId="3" type="noConversion"/>
  </si>
  <si>
    <t>村部活动中心建设款</t>
    <phoneticPr fontId="3" type="noConversion"/>
  </si>
  <si>
    <t>15年合计</t>
    <phoneticPr fontId="3" type="noConversion"/>
  </si>
  <si>
    <t>2016.1.30</t>
    <phoneticPr fontId="3" type="noConversion"/>
  </si>
  <si>
    <t>湘财农指221文资金</t>
    <phoneticPr fontId="3" type="noConversion"/>
  </si>
  <si>
    <t>1月6号凭证</t>
    <phoneticPr fontId="3" type="noConversion"/>
  </si>
  <si>
    <t>2016.3.20</t>
    <phoneticPr fontId="3" type="noConversion"/>
  </si>
  <si>
    <t>村道路建设</t>
    <phoneticPr fontId="3" type="noConversion"/>
  </si>
  <si>
    <t>3月19号凭证</t>
    <phoneticPr fontId="3" type="noConversion"/>
  </si>
  <si>
    <t>方家塝至三组何友明屋全长1.4公里承包工程资金126000元,其中扶贫资金30000元.</t>
    <phoneticPr fontId="3" type="noConversion"/>
  </si>
  <si>
    <t>16年合计</t>
    <phoneticPr fontId="3" type="noConversion"/>
  </si>
  <si>
    <t>15-16年累计</t>
    <phoneticPr fontId="3" type="noConversion"/>
  </si>
  <si>
    <t xml:space="preserve">                          伍市安乐村扶贫资金台账(2016年)                    </t>
    <phoneticPr fontId="3" type="noConversion"/>
  </si>
  <si>
    <t>湘财农指199文资金</t>
    <phoneticPr fontId="3" type="noConversion"/>
  </si>
  <si>
    <t>1月1号凭证</t>
    <phoneticPr fontId="3" type="noConversion"/>
  </si>
  <si>
    <t>2016.2.28</t>
    <phoneticPr fontId="3" type="noConversion"/>
  </si>
  <si>
    <t>2月1号凭证</t>
    <phoneticPr fontId="3" type="noConversion"/>
  </si>
  <si>
    <t>2017.3.30</t>
    <phoneticPr fontId="3" type="noConversion"/>
  </si>
  <si>
    <t>道路建设</t>
    <phoneticPr fontId="3" type="noConversion"/>
  </si>
  <si>
    <t>3月21号凭证</t>
    <phoneticPr fontId="3" type="noConversion"/>
  </si>
  <si>
    <t>道路拓宽工程砂,石水泥挖机及人工工资款共计总金额:210120元,其中 扶贫资金:60000元.</t>
    <phoneticPr fontId="3" type="noConversion"/>
  </si>
  <si>
    <t xml:space="preserve">                          伍市白杨村扶贫资金台账(2015年)                    </t>
    <phoneticPr fontId="3" type="noConversion"/>
  </si>
  <si>
    <t>2015.2.13</t>
    <phoneticPr fontId="3" type="noConversion"/>
  </si>
  <si>
    <t>财政所拔扶贫资金</t>
    <phoneticPr fontId="3" type="noConversion"/>
  </si>
  <si>
    <t>2月4号凭证</t>
    <phoneticPr fontId="3" type="noConversion"/>
  </si>
  <si>
    <t>2015.1.20</t>
    <phoneticPr fontId="3" type="noConversion"/>
  </si>
  <si>
    <t>水利建设</t>
    <phoneticPr fontId="3" type="noConversion"/>
  </si>
  <si>
    <t>1月8号凭证</t>
    <phoneticPr fontId="3" type="noConversion"/>
  </si>
  <si>
    <t>土皮岭至胡家水塔旁494米水渠硬化工程款总金额:39520元,其中扶贫资金:20000元.</t>
    <phoneticPr fontId="3" type="noConversion"/>
  </si>
  <si>
    <t>扶贫资金湘财农指133文</t>
    <phoneticPr fontId="3" type="noConversion"/>
  </si>
  <si>
    <t>12组水利建设</t>
    <phoneticPr fontId="3" type="noConversion"/>
  </si>
  <si>
    <t>12组芦家洞水渠建设材料工资款总金额:24610元.</t>
    <phoneticPr fontId="3" type="noConversion"/>
  </si>
  <si>
    <t>2016.4.28</t>
    <phoneticPr fontId="3" type="noConversion"/>
  </si>
  <si>
    <t>湘财预指172文资金</t>
    <phoneticPr fontId="3" type="noConversion"/>
  </si>
  <si>
    <t>4月1号凭证</t>
    <phoneticPr fontId="3" type="noConversion"/>
  </si>
  <si>
    <t>2016.9.18</t>
    <phoneticPr fontId="3" type="noConversion"/>
  </si>
  <si>
    <t>水渠建设</t>
    <phoneticPr fontId="3" type="noConversion"/>
  </si>
  <si>
    <t>9月3号凭证</t>
    <phoneticPr fontId="3" type="noConversion"/>
  </si>
  <si>
    <t>林家冲渠道硬化材料工资款总金额:100775元,其中扶贫资金:40775元</t>
    <phoneticPr fontId="3" type="noConversion"/>
  </si>
  <si>
    <t>渠道维修支出</t>
    <phoneticPr fontId="3" type="noConversion"/>
  </si>
  <si>
    <t>9月4号凭证</t>
    <phoneticPr fontId="3" type="noConversion"/>
  </si>
  <si>
    <t>土皮岭至5组渠道建设材料工资款11850元.</t>
    <phoneticPr fontId="3" type="noConversion"/>
  </si>
  <si>
    <t>2017.3.31</t>
    <phoneticPr fontId="3" type="noConversion"/>
  </si>
  <si>
    <t>1组道路维修</t>
    <phoneticPr fontId="3" type="noConversion"/>
  </si>
  <si>
    <t>1组道路沥青铺路材料工资款总金额:42000元,其中扶贫资金12765元</t>
    <phoneticPr fontId="3" type="noConversion"/>
  </si>
  <si>
    <t xml:space="preserve">                          伍市镇茶鑫村扶贫资金台账(2016年)                    </t>
    <phoneticPr fontId="3" type="noConversion"/>
  </si>
  <si>
    <t>乡财农指221文</t>
    <phoneticPr fontId="3" type="noConversion"/>
  </si>
  <si>
    <t>1月2号凭证</t>
    <phoneticPr fontId="3" type="noConversion"/>
  </si>
  <si>
    <t>药材种殖</t>
    <phoneticPr fontId="3" type="noConversion"/>
  </si>
  <si>
    <t>3月22号凭证</t>
    <phoneticPr fontId="3" type="noConversion"/>
  </si>
  <si>
    <t>在四组土地平整110亩,机械作业工程款:18620元,人工工资:60190元,有机肥料:85吨127500元,药材树苗6470株97050元,共计总金额303360元其中扶贫资金300000元。</t>
    <phoneticPr fontId="3" type="noConversion"/>
  </si>
  <si>
    <t xml:space="preserve">                          伍市大滩村扶贫资金台账(2016年)                    </t>
    <phoneticPr fontId="3" type="noConversion"/>
  </si>
  <si>
    <t>湘财农指77文资金</t>
    <phoneticPr fontId="3" type="noConversion"/>
  </si>
  <si>
    <t>12月2号凭证</t>
    <phoneticPr fontId="3" type="noConversion"/>
  </si>
  <si>
    <t>2016.12.27</t>
    <phoneticPr fontId="3" type="noConversion"/>
  </si>
  <si>
    <t>公路建设</t>
    <phoneticPr fontId="3" type="noConversion"/>
  </si>
  <si>
    <t>12月4号凭证</t>
    <phoneticPr fontId="3" type="noConversion"/>
  </si>
  <si>
    <t>河内屋至杨家村级公路硬化工程材料工资款</t>
    <phoneticPr fontId="3" type="noConversion"/>
  </si>
  <si>
    <t>河内屋至杨家村级公路硬化工程挖机施工款</t>
    <phoneticPr fontId="3" type="noConversion"/>
  </si>
  <si>
    <t>2017.3.7</t>
    <phoneticPr fontId="3" type="noConversion"/>
  </si>
  <si>
    <t>3月18号凭证</t>
    <phoneticPr fontId="3" type="noConversion"/>
  </si>
  <si>
    <t>大木洞1-2组道路拓宽工程款</t>
    <phoneticPr fontId="3" type="noConversion"/>
  </si>
  <si>
    <t xml:space="preserve">                          伍市大源村扶贫资金台账(2015年)                    </t>
    <phoneticPr fontId="3" type="noConversion"/>
  </si>
  <si>
    <t>2015.2.16</t>
    <phoneticPr fontId="3" type="noConversion"/>
  </si>
  <si>
    <t>水利建设费用</t>
    <phoneticPr fontId="3" type="noConversion"/>
  </si>
  <si>
    <t>2月14号凭证</t>
    <phoneticPr fontId="3" type="noConversion"/>
  </si>
  <si>
    <t>樟树坝水圳建设材料工资款总金额:70539元,其中以工代赈资金:20539元.</t>
    <phoneticPr fontId="3" type="noConversion"/>
  </si>
  <si>
    <t>2015.12.30</t>
    <phoneticPr fontId="3" type="noConversion"/>
  </si>
  <si>
    <t>饮水工程维修</t>
    <phoneticPr fontId="3" type="noConversion"/>
  </si>
  <si>
    <t>12月22号凭证</t>
    <phoneticPr fontId="3" type="noConversion"/>
  </si>
  <si>
    <t>饮水工程建设材料工资款总金额:15392元,其中以工代赈资金:9461元.</t>
    <phoneticPr fontId="3" type="noConversion"/>
  </si>
  <si>
    <t>2015.2.9</t>
    <phoneticPr fontId="3" type="noConversion"/>
  </si>
  <si>
    <t>扶贫资金</t>
    <phoneticPr fontId="3" type="noConversion"/>
  </si>
  <si>
    <t>2月2号凭证</t>
    <phoneticPr fontId="3" type="noConversion"/>
  </si>
  <si>
    <t>以工代赈资金</t>
    <phoneticPr fontId="3" type="noConversion"/>
  </si>
  <si>
    <t>湘财预指以工代赈资金</t>
    <phoneticPr fontId="3" type="noConversion"/>
  </si>
  <si>
    <t>12月3号凭证</t>
    <phoneticPr fontId="3" type="noConversion"/>
  </si>
  <si>
    <t>2017.3.15</t>
    <phoneticPr fontId="3" type="noConversion"/>
  </si>
  <si>
    <t>3月26号凭证</t>
    <phoneticPr fontId="3" type="noConversion"/>
  </si>
  <si>
    <t>村级公路建设砂石水泥挖机及人工资款总金额:222571元,其中以工代赈资金:40000元.</t>
    <phoneticPr fontId="3" type="noConversion"/>
  </si>
  <si>
    <t xml:space="preserve">                          伍市岱青村扶贫资金台账(2015年)                    </t>
    <phoneticPr fontId="3" type="noConversion"/>
  </si>
  <si>
    <t>以工代赈公路资金</t>
    <phoneticPr fontId="3" type="noConversion"/>
  </si>
  <si>
    <t>1月9号凭证</t>
    <phoneticPr fontId="3" type="noConversion"/>
  </si>
  <si>
    <t>2015.4.2</t>
    <phoneticPr fontId="3" type="noConversion"/>
  </si>
  <si>
    <t>路面拓宽</t>
    <phoneticPr fontId="3" type="noConversion"/>
  </si>
  <si>
    <t>4月6号凭证</t>
    <phoneticPr fontId="3" type="noConversion"/>
  </si>
  <si>
    <t>八斗塝及主干路路面拓宽材料挖机人工工资款共计:25545元,其中以工代赈资金10000元。</t>
    <phoneticPr fontId="3" type="noConversion"/>
  </si>
  <si>
    <t>湘财预指77文以工代赈资金</t>
    <phoneticPr fontId="3" type="noConversion"/>
  </si>
  <si>
    <t>12月1号凭证</t>
    <phoneticPr fontId="3" type="noConversion"/>
  </si>
  <si>
    <t xml:space="preserve">                          伍市中东山村扶贫资金台账(2016年)                    </t>
    <phoneticPr fontId="3" type="noConversion"/>
  </si>
  <si>
    <t>单位:元</t>
    <phoneticPr fontId="3" type="noConversion"/>
  </si>
  <si>
    <t>收方</t>
    <phoneticPr fontId="3" type="noConversion"/>
  </si>
  <si>
    <t>付出</t>
    <phoneticPr fontId="3" type="noConversion"/>
  </si>
  <si>
    <t>备注</t>
    <phoneticPr fontId="3" type="noConversion"/>
  </si>
  <si>
    <t>序号</t>
    <phoneticPr fontId="3" type="noConversion"/>
  </si>
  <si>
    <t>收款时间</t>
    <phoneticPr fontId="3" type="noConversion"/>
  </si>
  <si>
    <t>项目内容</t>
    <phoneticPr fontId="3" type="noConversion"/>
  </si>
  <si>
    <t>金额</t>
    <phoneticPr fontId="3" type="noConversion"/>
  </si>
  <si>
    <t>凭证号</t>
    <phoneticPr fontId="3" type="noConversion"/>
  </si>
  <si>
    <t>付款时间</t>
    <phoneticPr fontId="3" type="noConversion"/>
  </si>
  <si>
    <t>支出内容</t>
    <phoneticPr fontId="3" type="noConversion"/>
  </si>
  <si>
    <t>2016.1.30</t>
    <phoneticPr fontId="3" type="noConversion"/>
  </si>
  <si>
    <t>湘财农指220文资金</t>
    <phoneticPr fontId="3" type="noConversion"/>
  </si>
  <si>
    <t>1月1号凭证</t>
    <phoneticPr fontId="3" type="noConversion"/>
  </si>
  <si>
    <t>2016.3.20</t>
    <phoneticPr fontId="3" type="noConversion"/>
  </si>
  <si>
    <t>道路拓宽建设</t>
    <phoneticPr fontId="3" type="noConversion"/>
  </si>
  <si>
    <t>3月19号凭证</t>
    <phoneticPr fontId="3" type="noConversion"/>
  </si>
  <si>
    <t>石毯里至东山寺门口道路拓宽承包工程,全长1.6公里,拓宽至5米,总金额:99000元,其中:扶贫资金:10000元.</t>
    <phoneticPr fontId="3" type="noConversion"/>
  </si>
  <si>
    <t>2016.12.30</t>
    <phoneticPr fontId="3" type="noConversion"/>
  </si>
  <si>
    <t>整合办财政扶贫资金</t>
    <phoneticPr fontId="3" type="noConversion"/>
  </si>
  <si>
    <t>12月5号凭证</t>
    <phoneticPr fontId="3" type="noConversion"/>
  </si>
  <si>
    <t>2017.3.17</t>
    <phoneticPr fontId="3" type="noConversion"/>
  </si>
  <si>
    <t>道路硬化</t>
    <phoneticPr fontId="3" type="noConversion"/>
  </si>
  <si>
    <t>3月12号凭证</t>
    <phoneticPr fontId="3" type="noConversion"/>
  </si>
  <si>
    <t>1,2,3,4组道路硬化承包工程全长:2.7公里总金额:80000元,其中扶贫资金20000元.</t>
    <phoneticPr fontId="3" type="noConversion"/>
  </si>
  <si>
    <t>16年合计</t>
    <phoneticPr fontId="3" type="noConversion"/>
  </si>
  <si>
    <t xml:space="preserve">                          伍市枫树段村扶贫资金台账(2015年)                    </t>
    <phoneticPr fontId="3" type="noConversion"/>
  </si>
  <si>
    <t>以工代赈村组公路</t>
    <phoneticPr fontId="3" type="noConversion"/>
  </si>
  <si>
    <t>1月17号凭证</t>
    <phoneticPr fontId="3" type="noConversion"/>
  </si>
  <si>
    <t>2015.1.14</t>
    <phoneticPr fontId="3" type="noConversion"/>
  </si>
  <si>
    <t>2、5组道路建设</t>
    <phoneticPr fontId="3" type="noConversion"/>
  </si>
  <si>
    <t>1月11号凭证</t>
    <phoneticPr fontId="3" type="noConversion"/>
  </si>
  <si>
    <t>二-五组道路建设款共计29070元,其中以工代赈资金20000元.</t>
    <phoneticPr fontId="3" type="noConversion"/>
  </si>
  <si>
    <t xml:space="preserve">                          伍市湖胜村扶贫资金台账(2015年)                    </t>
    <phoneticPr fontId="3" type="noConversion"/>
  </si>
  <si>
    <t>以工代赈村组公路资金</t>
    <phoneticPr fontId="3" type="noConversion"/>
  </si>
  <si>
    <t>1月21号凭证</t>
    <phoneticPr fontId="3" type="noConversion"/>
  </si>
  <si>
    <t>2015.2.11</t>
    <phoneticPr fontId="3" type="noConversion"/>
  </si>
  <si>
    <t>2月22号凭证</t>
    <phoneticPr fontId="3" type="noConversion"/>
  </si>
  <si>
    <t>八斗垅饮水渠硬化工程砂石款3250元,水泥款4560元,人工工资3100元合计10910元</t>
    <phoneticPr fontId="3" type="noConversion"/>
  </si>
  <si>
    <t>15本年合计</t>
    <phoneticPr fontId="3" type="noConversion"/>
  </si>
  <si>
    <t xml:space="preserve">                          伍市湖源村扶贫资金台账(2015年)                    </t>
    <phoneticPr fontId="3" type="noConversion"/>
  </si>
  <si>
    <t>10号凭证</t>
    <phoneticPr fontId="3" type="noConversion"/>
  </si>
  <si>
    <t>2015.2.10</t>
    <phoneticPr fontId="3" type="noConversion"/>
  </si>
  <si>
    <t>渠道维修</t>
    <phoneticPr fontId="3" type="noConversion"/>
  </si>
  <si>
    <t>13号凭证</t>
    <phoneticPr fontId="3" type="noConversion"/>
  </si>
  <si>
    <t>渠道建设砂石及工资款共12130元,其中:以工代赈资金:10000元.</t>
    <phoneticPr fontId="3" type="noConversion"/>
  </si>
  <si>
    <t>1号凭证</t>
    <phoneticPr fontId="3" type="noConversion"/>
  </si>
  <si>
    <t>公路维修</t>
    <phoneticPr fontId="3" type="noConversion"/>
  </si>
  <si>
    <t>20号凭证</t>
    <phoneticPr fontId="3" type="noConversion"/>
  </si>
  <si>
    <t>2,3,15组道路拓宽工程砂石材料及工资款共计金额:58653元,其中扶贫资金:20000元.</t>
    <phoneticPr fontId="3" type="noConversion"/>
  </si>
  <si>
    <t xml:space="preserve">                          伍市界牌村扶贫资金台账(2016年)                    </t>
    <phoneticPr fontId="3" type="noConversion"/>
  </si>
  <si>
    <t>2017.3.8</t>
    <phoneticPr fontId="3" type="noConversion"/>
  </si>
  <si>
    <t>道路拓宽材料款</t>
    <phoneticPr fontId="3" type="noConversion"/>
  </si>
  <si>
    <t>3月20号凭证</t>
    <phoneticPr fontId="3" type="noConversion"/>
  </si>
  <si>
    <t>村级道路拓宽用方石38450元,砂:7500元,红砖:3720元,水泥:4160元,共计金额:53830元,其中以工代赈资金:10000元.</t>
    <phoneticPr fontId="3" type="noConversion"/>
  </si>
  <si>
    <t>2014.1.30</t>
    <phoneticPr fontId="3" type="noConversion"/>
  </si>
  <si>
    <t>发改局以工代赈</t>
    <phoneticPr fontId="3" type="noConversion"/>
  </si>
  <si>
    <t>1月10号凭证</t>
    <phoneticPr fontId="3" type="noConversion"/>
  </si>
  <si>
    <t>2014.3.17</t>
    <phoneticPr fontId="3" type="noConversion"/>
  </si>
  <si>
    <t>磨刀滩河堤建设</t>
    <phoneticPr fontId="3" type="noConversion"/>
  </si>
  <si>
    <t>3月30号凭证</t>
    <phoneticPr fontId="3" type="noConversion"/>
  </si>
  <si>
    <t>磨刀滩防洪堤水毁承包工程长80米,高12米,底宽25米,堤面宽6米总金额:262560元,其中以工代赈12560元。</t>
    <phoneticPr fontId="3" type="noConversion"/>
  </si>
  <si>
    <t>朱家岭河堤建设</t>
    <phoneticPr fontId="3" type="noConversion"/>
  </si>
  <si>
    <t>3月31号凭证</t>
    <phoneticPr fontId="3" type="noConversion"/>
  </si>
  <si>
    <t>朱家岭防洪堤水毁承包工程长40米,高8米,底宽20米,堤面宽5米总金额:152400元。</t>
    <phoneticPr fontId="3" type="noConversion"/>
  </si>
  <si>
    <t>栗山岭河堤建设</t>
    <phoneticPr fontId="3" type="noConversion"/>
  </si>
  <si>
    <t>3月32号凭证</t>
    <phoneticPr fontId="3" type="noConversion"/>
  </si>
  <si>
    <t>栗山河堤页石坪桥下边加固承包工程长600米,高3米,堤面宽3米总金额:132000元,其中以工代赈32000元。</t>
    <phoneticPr fontId="3" type="noConversion"/>
  </si>
  <si>
    <t>2014.9.5</t>
    <phoneticPr fontId="3" type="noConversion"/>
  </si>
  <si>
    <t>塑机厂前道路建设</t>
    <phoneticPr fontId="3" type="noConversion"/>
  </si>
  <si>
    <t>9月3号凭证</t>
    <phoneticPr fontId="3" type="noConversion"/>
  </si>
  <si>
    <t>塑机厂前道路硬化承包工程</t>
    <phoneticPr fontId="3" type="noConversion"/>
  </si>
  <si>
    <t>2014.11.3</t>
    <phoneticPr fontId="3" type="noConversion"/>
  </si>
  <si>
    <t>菜市场提质改造</t>
    <phoneticPr fontId="3" type="noConversion"/>
  </si>
  <si>
    <t>11月2号凭证</t>
    <phoneticPr fontId="3" type="noConversion"/>
  </si>
  <si>
    <t>菜市场街道提质改造承包工程总金额:100000元,其中以工代赈资金:43040元。</t>
    <phoneticPr fontId="3" type="noConversion"/>
  </si>
  <si>
    <t>14年合计</t>
    <phoneticPr fontId="3" type="noConversion"/>
  </si>
  <si>
    <t xml:space="preserve">                          伍市居委会扶贫资金台账(2015年)                    </t>
    <phoneticPr fontId="3" type="noConversion"/>
  </si>
  <si>
    <t xml:space="preserve">                          伍市栗山村扶贫资金台账(2015年)                    </t>
    <phoneticPr fontId="3" type="noConversion"/>
  </si>
  <si>
    <t>2014.1.30</t>
    <phoneticPr fontId="3" type="noConversion"/>
  </si>
  <si>
    <t>1月16号凭证</t>
    <phoneticPr fontId="3" type="noConversion"/>
  </si>
  <si>
    <t>2014.3.10</t>
    <phoneticPr fontId="3" type="noConversion"/>
  </si>
  <si>
    <t>绿化树苗款</t>
    <phoneticPr fontId="3" type="noConversion"/>
  </si>
  <si>
    <t>3月15号凭证</t>
    <phoneticPr fontId="3" type="noConversion"/>
  </si>
  <si>
    <t>绿化苗木及工资款共计金额:112000元,其中:以工代赈资金:50000元.</t>
    <phoneticPr fontId="3" type="noConversion"/>
  </si>
  <si>
    <t>14年合计</t>
    <phoneticPr fontId="3" type="noConversion"/>
  </si>
  <si>
    <t xml:space="preserve">                          伍市莲花村扶贫资金台账(2015年)                    </t>
    <phoneticPr fontId="3" type="noConversion"/>
  </si>
  <si>
    <t>2015.1.26</t>
    <phoneticPr fontId="3" type="noConversion"/>
  </si>
  <si>
    <t>1月5号凭证</t>
    <phoneticPr fontId="3" type="noConversion"/>
  </si>
  <si>
    <t>七、八组基础设施改造</t>
    <phoneticPr fontId="3" type="noConversion"/>
  </si>
  <si>
    <t>1月4号凭证</t>
    <phoneticPr fontId="3" type="noConversion"/>
  </si>
  <si>
    <t>7、8、9组道路提质改造承包工程总金额80000元,其中以工代赈10000元。</t>
    <phoneticPr fontId="3" type="noConversion"/>
  </si>
  <si>
    <t>2月16号凭证</t>
    <phoneticPr fontId="3" type="noConversion"/>
  </si>
  <si>
    <t>2月32号凭证</t>
    <phoneticPr fontId="3" type="noConversion"/>
  </si>
  <si>
    <t>八组渠道建设砂石挖机等材料工资款总金额:34480元.</t>
    <phoneticPr fontId="3" type="noConversion"/>
  </si>
  <si>
    <t>2016.3.29</t>
    <phoneticPr fontId="3" type="noConversion"/>
  </si>
  <si>
    <t>五、九组道路建设</t>
    <phoneticPr fontId="3" type="noConversion"/>
  </si>
  <si>
    <t>3月23号凭证</t>
    <phoneticPr fontId="3" type="noConversion"/>
  </si>
  <si>
    <t>百节巷至新市老路连接线道路硬化承包工程总长:148米,总金额:112600元,其中扶贫资金:35520元.</t>
    <phoneticPr fontId="3" type="noConversion"/>
  </si>
  <si>
    <t>以工代赈资金</t>
    <phoneticPr fontId="3" type="noConversion"/>
  </si>
  <si>
    <t>1月14号凭证</t>
    <phoneticPr fontId="3" type="noConversion"/>
  </si>
  <si>
    <t>2014.7.17</t>
    <phoneticPr fontId="3" type="noConversion"/>
  </si>
  <si>
    <t>道路建设</t>
    <phoneticPr fontId="3" type="noConversion"/>
  </si>
  <si>
    <t>7月10号凭证</t>
    <phoneticPr fontId="3" type="noConversion"/>
  </si>
  <si>
    <t>村级主干路建设碎石砂石水泥等材料工资款总金额:131634元,其中以工代赈资金20000元.</t>
    <phoneticPr fontId="3" type="noConversion"/>
  </si>
  <si>
    <t>2016.11.30</t>
    <phoneticPr fontId="3" type="noConversion"/>
  </si>
  <si>
    <t>湘财农指246文</t>
    <phoneticPr fontId="3" type="noConversion"/>
  </si>
  <si>
    <t>11月3号凭证</t>
    <phoneticPr fontId="3" type="noConversion"/>
  </si>
  <si>
    <t>2016.8.30</t>
    <phoneticPr fontId="3" type="noConversion"/>
  </si>
  <si>
    <t>8月15号凭证</t>
    <phoneticPr fontId="3" type="noConversion"/>
  </si>
  <si>
    <t>13、14、15、16组道路硬化承包工程款总金额197247元,其中扶贫资金100000元。</t>
    <phoneticPr fontId="3" type="noConversion"/>
  </si>
  <si>
    <t>14-16年累计</t>
    <phoneticPr fontId="3" type="noConversion"/>
  </si>
  <si>
    <t xml:space="preserve">                          伍市马头村扶贫资金台账(2015年)                    </t>
    <phoneticPr fontId="3" type="noConversion"/>
  </si>
  <si>
    <t xml:space="preserve">                          伍市茅草坪村扶贫资金台账(2015年)                    </t>
    <phoneticPr fontId="3" type="noConversion"/>
  </si>
  <si>
    <t>6号文发改局拔入以工代赈资金</t>
    <phoneticPr fontId="3" type="noConversion"/>
  </si>
  <si>
    <t>1月10号凭证</t>
    <phoneticPr fontId="3" type="noConversion"/>
  </si>
  <si>
    <t>1月24号凭证</t>
    <phoneticPr fontId="3" type="noConversion"/>
  </si>
  <si>
    <t>八组道路硬化工程共计金额:60952元,其中以工代赈资金:10000元.</t>
    <phoneticPr fontId="3" type="noConversion"/>
  </si>
  <si>
    <t>2015.1.29</t>
    <phoneticPr fontId="3" type="noConversion"/>
  </si>
  <si>
    <t>以工代赈人畜饮水资金</t>
    <phoneticPr fontId="3" type="noConversion"/>
  </si>
  <si>
    <t>1月6号凭证</t>
    <phoneticPr fontId="3" type="noConversion"/>
  </si>
  <si>
    <t>2015.2.16</t>
    <phoneticPr fontId="3" type="noConversion"/>
  </si>
  <si>
    <t>五组渠道维修</t>
    <phoneticPr fontId="3" type="noConversion"/>
  </si>
  <si>
    <t>2月21号凭证</t>
    <phoneticPr fontId="3" type="noConversion"/>
  </si>
  <si>
    <t>五组渠道硬化水泥砂石工资款共计11520元,其中以工代赈资金5000元.</t>
    <phoneticPr fontId="3" type="noConversion"/>
  </si>
  <si>
    <t>15年合计</t>
    <phoneticPr fontId="3" type="noConversion"/>
  </si>
  <si>
    <t xml:space="preserve">                          伍市农科村扶贫资金台账(2015年)                    </t>
    <phoneticPr fontId="3" type="noConversion"/>
  </si>
  <si>
    <t>1月3号凭证</t>
    <phoneticPr fontId="3" type="noConversion"/>
  </si>
  <si>
    <t>2015.2.3</t>
    <phoneticPr fontId="3" type="noConversion"/>
  </si>
  <si>
    <t>七组道路建设</t>
    <phoneticPr fontId="3" type="noConversion"/>
  </si>
  <si>
    <t>2月5号凭证</t>
    <phoneticPr fontId="3" type="noConversion"/>
  </si>
  <si>
    <t>七组道路硬化砂子:17600元,石子:17600元,水泥:12800元共计50090元,其中以工代赈资金40000元.</t>
    <phoneticPr fontId="3" type="noConversion"/>
  </si>
  <si>
    <t>2015.10.23</t>
    <phoneticPr fontId="3" type="noConversion"/>
  </si>
  <si>
    <t>扶贫资金湘财农指133文</t>
    <phoneticPr fontId="3" type="noConversion"/>
  </si>
  <si>
    <t>10月1号凭证</t>
    <phoneticPr fontId="3" type="noConversion"/>
  </si>
  <si>
    <t>2015.10.26</t>
    <phoneticPr fontId="3" type="noConversion"/>
  </si>
  <si>
    <t>六组道路硬化开支</t>
    <phoneticPr fontId="3" type="noConversion"/>
  </si>
  <si>
    <t>10月3号凭证</t>
    <phoneticPr fontId="3" type="noConversion"/>
  </si>
  <si>
    <t>六组道路硬化承包工程一,全长200米,宽3.5米,厚0.2米,总金额:50000元.</t>
    <phoneticPr fontId="3" type="noConversion"/>
  </si>
  <si>
    <t>2016.12.20</t>
    <phoneticPr fontId="3" type="noConversion"/>
  </si>
  <si>
    <t>12月1号凭证</t>
    <phoneticPr fontId="3" type="noConversion"/>
  </si>
  <si>
    <t>长坡里道路建设</t>
    <phoneticPr fontId="3" type="noConversion"/>
  </si>
  <si>
    <t>12月9号凭证</t>
    <phoneticPr fontId="3" type="noConversion"/>
  </si>
  <si>
    <t>长坡里道路硬化承包工程,全长450米,宽3米,厚0.2米,总金额:102600元,其中扶贫资金40000元.</t>
    <phoneticPr fontId="3" type="noConversion"/>
  </si>
  <si>
    <t>15-16年累计</t>
    <phoneticPr fontId="3" type="noConversion"/>
  </si>
  <si>
    <t xml:space="preserve">                          伍市盘塘村扶贫资金台账(2015年)                    </t>
    <phoneticPr fontId="3" type="noConversion"/>
  </si>
  <si>
    <t xml:space="preserve">                          伍市普义村扶贫资金台账(2015年)                    </t>
    <phoneticPr fontId="3" type="noConversion"/>
  </si>
  <si>
    <t>1月13号凭证</t>
    <phoneticPr fontId="3" type="noConversion"/>
  </si>
  <si>
    <t>2014.1.31</t>
    <phoneticPr fontId="3" type="noConversion"/>
  </si>
  <si>
    <t>机耕路硬化</t>
    <phoneticPr fontId="3" type="noConversion"/>
  </si>
  <si>
    <t>一组机耕路硬化共10000元,其中以工代赈资金5000元</t>
    <phoneticPr fontId="3" type="noConversion"/>
  </si>
  <si>
    <t>14-15年累计</t>
    <phoneticPr fontId="3" type="noConversion"/>
  </si>
  <si>
    <t>村部维修、绿化</t>
    <phoneticPr fontId="3" type="noConversion"/>
  </si>
  <si>
    <t>3月9号凭证</t>
    <phoneticPr fontId="3" type="noConversion"/>
  </si>
  <si>
    <t>村部绿化树苗款</t>
    <phoneticPr fontId="3" type="noConversion"/>
  </si>
  <si>
    <t>14-16年累计</t>
    <phoneticPr fontId="3" type="noConversion"/>
  </si>
  <si>
    <t>1月12号凭证</t>
    <phoneticPr fontId="3" type="noConversion"/>
  </si>
  <si>
    <t>2014.6.3</t>
    <phoneticPr fontId="3" type="noConversion"/>
  </si>
  <si>
    <t>6月2号凭证</t>
    <phoneticPr fontId="3" type="noConversion"/>
  </si>
  <si>
    <t>麦园路道路硬化工程共支出20000元,其中以工代赈资金5000元。</t>
    <phoneticPr fontId="3" type="noConversion"/>
  </si>
  <si>
    <t>以工代赈资金农田水利资金</t>
    <phoneticPr fontId="3" type="noConversion"/>
  </si>
  <si>
    <t>2015.2.9</t>
    <phoneticPr fontId="3" type="noConversion"/>
  </si>
  <si>
    <t>维修泉塘</t>
    <phoneticPr fontId="3" type="noConversion"/>
  </si>
  <si>
    <t>2月13号凭证</t>
    <phoneticPr fontId="3" type="noConversion"/>
  </si>
  <si>
    <t>修泉塘民工工资共计18555元,其中以工代赈资金10000元。</t>
    <phoneticPr fontId="3" type="noConversion"/>
  </si>
  <si>
    <t>14-15年累计</t>
    <phoneticPr fontId="3" type="noConversion"/>
  </si>
  <si>
    <t xml:space="preserve">                          伍市普祝村扶贫资金台账(2014年)                    </t>
    <phoneticPr fontId="3" type="noConversion"/>
  </si>
  <si>
    <t xml:space="preserve">                          伍市七星村扶贫资金台账(2015年)                    </t>
    <phoneticPr fontId="3" type="noConversion"/>
  </si>
  <si>
    <t>1月7号凭证</t>
    <phoneticPr fontId="3" type="noConversion"/>
  </si>
  <si>
    <t>2组渠道建设</t>
    <phoneticPr fontId="3" type="noConversion"/>
  </si>
  <si>
    <t>2月15号凭证</t>
    <phoneticPr fontId="3" type="noConversion"/>
  </si>
  <si>
    <t>石渠拓宽工程款共计34800元,其中以工代赈资金20000元</t>
    <phoneticPr fontId="3" type="noConversion"/>
  </si>
  <si>
    <t>2017.1.30</t>
    <phoneticPr fontId="3" type="noConversion"/>
  </si>
  <si>
    <t>大云山道路建设</t>
    <phoneticPr fontId="3" type="noConversion"/>
  </si>
  <si>
    <t>1月20号凭证</t>
    <phoneticPr fontId="3" type="noConversion"/>
  </si>
  <si>
    <t>大云山五-六组道路建设材料工资款</t>
    <phoneticPr fontId="3" type="noConversion"/>
  </si>
  <si>
    <t>2017.2.10</t>
    <phoneticPr fontId="3" type="noConversion"/>
  </si>
  <si>
    <t>进东山寺口道路建设</t>
    <phoneticPr fontId="3" type="noConversion"/>
  </si>
  <si>
    <t>2月20号凭证</t>
    <phoneticPr fontId="3" type="noConversion"/>
  </si>
  <si>
    <t>进东山寺口道路建设用混凝土等款共计8440元,其中以工代赈资金979元</t>
    <phoneticPr fontId="3" type="noConversion"/>
  </si>
  <si>
    <t>单位:元</t>
    <phoneticPr fontId="3" type="noConversion"/>
  </si>
  <si>
    <t>收方</t>
    <phoneticPr fontId="3" type="noConversion"/>
  </si>
  <si>
    <t>付出</t>
    <phoneticPr fontId="3" type="noConversion"/>
  </si>
  <si>
    <t>备注</t>
    <phoneticPr fontId="3" type="noConversion"/>
  </si>
  <si>
    <t>序号</t>
    <phoneticPr fontId="3" type="noConversion"/>
  </si>
  <si>
    <t>收款时间</t>
    <phoneticPr fontId="3" type="noConversion"/>
  </si>
  <si>
    <t>项目内容</t>
    <phoneticPr fontId="3" type="noConversion"/>
  </si>
  <si>
    <t>金额</t>
    <phoneticPr fontId="3" type="noConversion"/>
  </si>
  <si>
    <t>凭证号</t>
    <phoneticPr fontId="3" type="noConversion"/>
  </si>
  <si>
    <t>付款时间</t>
    <phoneticPr fontId="3" type="noConversion"/>
  </si>
  <si>
    <t>支出内容</t>
    <phoneticPr fontId="3" type="noConversion"/>
  </si>
  <si>
    <t>2014.1.30</t>
    <phoneticPr fontId="3" type="noConversion"/>
  </si>
  <si>
    <t>6文发改局拨入以工代赈资金</t>
    <phoneticPr fontId="3" type="noConversion"/>
  </si>
  <si>
    <t>1月32号凭证</t>
    <phoneticPr fontId="3" type="noConversion"/>
  </si>
  <si>
    <t>2014.1.16</t>
    <phoneticPr fontId="3" type="noConversion"/>
  </si>
  <si>
    <t>桥梁维修</t>
    <phoneticPr fontId="3" type="noConversion"/>
  </si>
  <si>
    <t>1月22号凭证</t>
    <phoneticPr fontId="3" type="noConversion"/>
  </si>
  <si>
    <t>桥梁维修共计金额:10000元.</t>
    <phoneticPr fontId="3" type="noConversion"/>
  </si>
  <si>
    <t>14年合计</t>
    <phoneticPr fontId="3" type="noConversion"/>
  </si>
  <si>
    <t>2015.10.23</t>
    <phoneticPr fontId="3" type="noConversion"/>
  </si>
  <si>
    <t>转拨68文扶贫资金</t>
    <phoneticPr fontId="3" type="noConversion"/>
  </si>
  <si>
    <t>10月6号凭证</t>
    <phoneticPr fontId="3" type="noConversion"/>
  </si>
  <si>
    <t>2016.3.21</t>
    <phoneticPr fontId="3" type="noConversion"/>
  </si>
  <si>
    <t>公路维修</t>
    <phoneticPr fontId="3" type="noConversion"/>
  </si>
  <si>
    <t>3月24号凭证</t>
    <phoneticPr fontId="3" type="noConversion"/>
  </si>
  <si>
    <t>6组道路硬化承包工程全长416米总金额:77480元,其中扶贫资金50000元。</t>
    <phoneticPr fontId="3" type="noConversion"/>
  </si>
  <si>
    <t>15年合计</t>
    <phoneticPr fontId="3" type="noConversion"/>
  </si>
  <si>
    <t>14-15年累计</t>
    <phoneticPr fontId="3" type="noConversion"/>
  </si>
  <si>
    <t xml:space="preserve">                          伍市桥墩村扶贫资金台账(2015年)                    </t>
    <phoneticPr fontId="3" type="noConversion"/>
  </si>
  <si>
    <t>2014.1.31</t>
    <phoneticPr fontId="3" type="noConversion"/>
  </si>
  <si>
    <t>水利建设</t>
    <phoneticPr fontId="3" type="noConversion"/>
  </si>
  <si>
    <t>1月33号凭证</t>
    <phoneticPr fontId="3" type="noConversion"/>
  </si>
  <si>
    <t>木家嘴渠道硬化工程工资款共15000元,其中以工代赈资金5000元.</t>
    <phoneticPr fontId="3" type="noConversion"/>
  </si>
  <si>
    <t xml:space="preserve">                          伍市青林村扶贫资金台账(2015年)                    </t>
    <phoneticPr fontId="3" type="noConversion"/>
  </si>
  <si>
    <t>2015.1.29</t>
    <phoneticPr fontId="3" type="noConversion"/>
  </si>
  <si>
    <t>以工代赈村组公路</t>
    <phoneticPr fontId="3" type="noConversion"/>
  </si>
  <si>
    <t>1月3号凭证</t>
    <phoneticPr fontId="3" type="noConversion"/>
  </si>
  <si>
    <t>2015.2.5</t>
    <phoneticPr fontId="3" type="noConversion"/>
  </si>
  <si>
    <t>道路维修</t>
    <phoneticPr fontId="3" type="noConversion"/>
  </si>
  <si>
    <t>2月8号凭证</t>
    <phoneticPr fontId="3" type="noConversion"/>
  </si>
  <si>
    <t>九组道路硬化500米</t>
    <phoneticPr fontId="3" type="noConversion"/>
  </si>
  <si>
    <t>水利建设</t>
    <phoneticPr fontId="3" type="noConversion"/>
  </si>
  <si>
    <t>2月9号凭证</t>
    <phoneticPr fontId="3" type="noConversion"/>
  </si>
  <si>
    <t>二组修塘及路面硬化挖机砂石水泥等材料款</t>
    <phoneticPr fontId="3" type="noConversion"/>
  </si>
  <si>
    <t>2016.3.20</t>
    <phoneticPr fontId="3" type="noConversion"/>
  </si>
  <si>
    <t>水利维修</t>
    <phoneticPr fontId="3" type="noConversion"/>
  </si>
  <si>
    <t>3月20号凭证</t>
    <phoneticPr fontId="3" type="noConversion"/>
  </si>
  <si>
    <t>渠道清污人工工资款</t>
    <phoneticPr fontId="3" type="noConversion"/>
  </si>
  <si>
    <t>2016.12.27</t>
    <phoneticPr fontId="3" type="noConversion"/>
  </si>
  <si>
    <t>湘财预指77文以工代赈资金</t>
    <phoneticPr fontId="3" type="noConversion"/>
  </si>
  <si>
    <t>1号凭证</t>
    <phoneticPr fontId="3" type="noConversion"/>
  </si>
  <si>
    <t>16年合计</t>
    <phoneticPr fontId="3" type="noConversion"/>
  </si>
  <si>
    <t>15-16年累计</t>
    <phoneticPr fontId="3" type="noConversion"/>
  </si>
  <si>
    <t>2017.3.20</t>
    <phoneticPr fontId="3" type="noConversion"/>
  </si>
  <si>
    <t>3月19号凭证</t>
    <phoneticPr fontId="3" type="noConversion"/>
  </si>
  <si>
    <t>七组水渠维修</t>
    <phoneticPr fontId="3" type="noConversion"/>
  </si>
  <si>
    <t xml:space="preserve">                          伍市青源村扶贫资金台账(2015年)                    </t>
    <phoneticPr fontId="3" type="noConversion"/>
  </si>
  <si>
    <t xml:space="preserve">                          伍市石坑村扶贫资金台账(2015年)                    </t>
    <phoneticPr fontId="3" type="noConversion"/>
  </si>
  <si>
    <t>1月12号凭证</t>
    <phoneticPr fontId="3" type="noConversion"/>
  </si>
  <si>
    <t>1月32号凭证</t>
    <phoneticPr fontId="3" type="noConversion"/>
  </si>
  <si>
    <t>1、8组道路砌堤砂石水泥工资款总金额:31600元,其中发工代赈资金:10000元。</t>
    <phoneticPr fontId="3" type="noConversion"/>
  </si>
  <si>
    <t>4组道路硬化工程全长700米,宽3.5米,厚0.2米,总金额193500元,其中扶贫资金:30000元。</t>
    <phoneticPr fontId="3" type="noConversion"/>
  </si>
  <si>
    <t>2016.7.31</t>
    <phoneticPr fontId="3" type="noConversion"/>
  </si>
  <si>
    <t>湘财农指33文老区资金</t>
    <phoneticPr fontId="3" type="noConversion"/>
  </si>
  <si>
    <t>7月1号凭证</t>
    <phoneticPr fontId="3" type="noConversion"/>
  </si>
  <si>
    <t>2017.2.25</t>
    <phoneticPr fontId="3" type="noConversion"/>
  </si>
  <si>
    <t>2月19号凭证</t>
    <phoneticPr fontId="3" type="noConversion"/>
  </si>
  <si>
    <t>6、7、9、11组道路拓宽建设水泥砂石承包工程款共计30000元。</t>
    <phoneticPr fontId="3" type="noConversion"/>
  </si>
  <si>
    <t>2016.4.28</t>
    <phoneticPr fontId="3" type="noConversion"/>
  </si>
  <si>
    <t>4月1号凭证</t>
    <phoneticPr fontId="3" type="noConversion"/>
  </si>
  <si>
    <t>2017.3.7</t>
    <phoneticPr fontId="3" type="noConversion"/>
  </si>
  <si>
    <t>3月26号凭证</t>
    <phoneticPr fontId="3" type="noConversion"/>
  </si>
  <si>
    <t>1-5-8组道路建设工程共计70684元,其中以工代赈资金20000元.</t>
    <phoneticPr fontId="3" type="noConversion"/>
  </si>
  <si>
    <t xml:space="preserve">                          伍市石桥村扶贫资金台账(2016年)                    </t>
    <phoneticPr fontId="3" type="noConversion"/>
  </si>
  <si>
    <t xml:space="preserve">                          伍市镇仕洞村扶贫资金台账(2016年)                    </t>
    <phoneticPr fontId="3" type="noConversion"/>
  </si>
  <si>
    <t>2016.8.30</t>
    <phoneticPr fontId="3" type="noConversion"/>
  </si>
  <si>
    <t>危改资金</t>
    <phoneticPr fontId="3" type="noConversion"/>
  </si>
  <si>
    <t>8月1号凭证</t>
    <phoneticPr fontId="3" type="noConversion"/>
  </si>
  <si>
    <t>2016.11.20</t>
    <phoneticPr fontId="3" type="noConversion"/>
  </si>
  <si>
    <t>危改征田</t>
    <phoneticPr fontId="3" type="noConversion"/>
  </si>
  <si>
    <t>11月11号凭证</t>
    <phoneticPr fontId="3" type="noConversion"/>
  </si>
  <si>
    <t>易地扶贫搬迁及危房改造项目征田补偿10户金额:227530元,征地7户金额:86285元共计金额:313815元。</t>
    <phoneticPr fontId="3" type="noConversion"/>
  </si>
  <si>
    <t>2016.12.20</t>
    <phoneticPr fontId="3" type="noConversion"/>
  </si>
  <si>
    <t>73文电商</t>
    <phoneticPr fontId="3" type="noConversion"/>
  </si>
  <si>
    <t>2016.12.30</t>
    <phoneticPr fontId="3" type="noConversion"/>
  </si>
  <si>
    <t>整合办联发林业合作社</t>
    <phoneticPr fontId="3" type="noConversion"/>
  </si>
  <si>
    <t>整合办</t>
    <phoneticPr fontId="3" type="noConversion"/>
  </si>
  <si>
    <t>12月5号凭证</t>
    <phoneticPr fontId="3" type="noConversion"/>
  </si>
  <si>
    <t>73文</t>
    <phoneticPr fontId="3" type="noConversion"/>
  </si>
  <si>
    <t>12月6号凭证</t>
    <phoneticPr fontId="3" type="noConversion"/>
  </si>
  <si>
    <t>2017.1.25</t>
    <phoneticPr fontId="3" type="noConversion"/>
  </si>
  <si>
    <t>产业发展颜家合作社</t>
    <phoneticPr fontId="3" type="noConversion"/>
  </si>
  <si>
    <t>17号凭证</t>
    <phoneticPr fontId="3" type="noConversion"/>
  </si>
  <si>
    <t>团结合作社</t>
    <phoneticPr fontId="3" type="noConversion"/>
  </si>
  <si>
    <t>1月15号凭证</t>
    <phoneticPr fontId="3" type="noConversion"/>
  </si>
  <si>
    <t xml:space="preserve">                          伍市四知村扶贫资金台账(2015年)                    </t>
    <phoneticPr fontId="3" type="noConversion"/>
  </si>
  <si>
    <t>2015.4.4</t>
    <phoneticPr fontId="3" type="noConversion"/>
  </si>
  <si>
    <t>道路维修</t>
    <phoneticPr fontId="3" type="noConversion"/>
  </si>
  <si>
    <t>4月10号凭证</t>
    <phoneticPr fontId="3" type="noConversion"/>
  </si>
  <si>
    <t>二,三组道路硬化砂石水泥等材料款共计74420元,其中以工代赈资金:10000元.</t>
    <phoneticPr fontId="3" type="noConversion"/>
  </si>
  <si>
    <t>2016.6.28</t>
    <phoneticPr fontId="3" type="noConversion"/>
  </si>
  <si>
    <t>6月1号凭证</t>
    <phoneticPr fontId="3" type="noConversion"/>
  </si>
  <si>
    <t>公路硬化</t>
    <phoneticPr fontId="3" type="noConversion"/>
  </si>
  <si>
    <t>7月2号凭证</t>
    <phoneticPr fontId="3" type="noConversion"/>
  </si>
  <si>
    <t>三组300米道路承包工程款:30000元.</t>
    <phoneticPr fontId="3" type="noConversion"/>
  </si>
  <si>
    <t>整合办财政扶贫资金</t>
    <phoneticPr fontId="3" type="noConversion"/>
  </si>
  <si>
    <t>3组公路硬化</t>
    <phoneticPr fontId="3" type="noConversion"/>
  </si>
  <si>
    <t>3月25号凭证</t>
    <phoneticPr fontId="3" type="noConversion"/>
  </si>
  <si>
    <t>三组新增道路硬化工程全长470米共计70000元,其中扶贫资金20000元.</t>
    <phoneticPr fontId="3" type="noConversion"/>
  </si>
  <si>
    <t>以工代赈（潘转新）</t>
    <phoneticPr fontId="3" type="noConversion"/>
  </si>
  <si>
    <t>1月14号凭证</t>
    <phoneticPr fontId="3" type="noConversion"/>
  </si>
  <si>
    <t>2015.2.17</t>
    <phoneticPr fontId="3" type="noConversion"/>
  </si>
  <si>
    <t>道路亮化</t>
    <phoneticPr fontId="3" type="noConversion"/>
  </si>
  <si>
    <t>道路亮化建设太阳能路灯112台总金额:522859元其中以工代赈资金:79148元.</t>
    <phoneticPr fontId="3" type="noConversion"/>
  </si>
  <si>
    <t>2015.1.28</t>
    <phoneticPr fontId="3" type="noConversion"/>
  </si>
  <si>
    <t>石卜团桥前期维修支出</t>
    <phoneticPr fontId="3" type="noConversion"/>
  </si>
  <si>
    <t>12月25号凭证</t>
    <phoneticPr fontId="3" type="noConversion"/>
  </si>
  <si>
    <t>石讣团危桥改造材料用工款共计36870元,其中以工代赈资金852元.</t>
    <phoneticPr fontId="3" type="noConversion"/>
  </si>
  <si>
    <t xml:space="preserve">                          伍市童家塅村村扶贫资金台账(2015年)                    </t>
    <phoneticPr fontId="3" type="noConversion"/>
  </si>
  <si>
    <t>湘财农指221文资金</t>
    <phoneticPr fontId="3" type="noConversion"/>
  </si>
  <si>
    <t>1月4号凭证</t>
    <phoneticPr fontId="3" type="noConversion"/>
  </si>
  <si>
    <t>6组公路建设</t>
    <phoneticPr fontId="3" type="noConversion"/>
  </si>
  <si>
    <t>六组至三和中学道路硬化承包工程工程总金额:200000元,其中扶贫资金20000元.</t>
    <phoneticPr fontId="3" type="noConversion"/>
  </si>
  <si>
    <t>湘财预指172文资金</t>
    <phoneticPr fontId="3" type="noConversion"/>
  </si>
  <si>
    <t xml:space="preserve">                          伍市武莲村扶贫资金台账(2016年)                    </t>
    <phoneticPr fontId="3" type="noConversion"/>
  </si>
  <si>
    <t xml:space="preserve">                          伍市新合村扶贫资金台账(2015年)                    </t>
    <phoneticPr fontId="3" type="noConversion"/>
  </si>
  <si>
    <t>以工代赈人畜饮水资金</t>
    <phoneticPr fontId="3" type="noConversion"/>
  </si>
  <si>
    <t>2015.1.30</t>
    <phoneticPr fontId="3" type="noConversion"/>
  </si>
  <si>
    <t>二,三,四组路基石方承包工程总金额30000元,其中以工代赈资金9470元.</t>
    <phoneticPr fontId="3" type="noConversion"/>
  </si>
  <si>
    <t>2月25号凭证</t>
    <phoneticPr fontId="3" type="noConversion"/>
  </si>
  <si>
    <t>二,三组山塘维修款</t>
    <phoneticPr fontId="3" type="noConversion"/>
  </si>
  <si>
    <t xml:space="preserve">                          伍市镇跃进村扶贫资金台账(2015年)                    </t>
    <phoneticPr fontId="3" type="noConversion"/>
  </si>
  <si>
    <t>2015.10.23</t>
    <phoneticPr fontId="3" type="noConversion"/>
  </si>
  <si>
    <t>221文</t>
    <phoneticPr fontId="3" type="noConversion"/>
  </si>
  <si>
    <t>10月2号凭证</t>
    <phoneticPr fontId="3" type="noConversion"/>
  </si>
  <si>
    <t>2015.12.28</t>
    <phoneticPr fontId="3" type="noConversion"/>
  </si>
  <si>
    <t>12月19号凭证</t>
    <phoneticPr fontId="3" type="noConversion"/>
  </si>
  <si>
    <t>1.2.3.4.8.9组水圳建设款共计246700元</t>
    <phoneticPr fontId="3" type="noConversion"/>
  </si>
  <si>
    <t>七组公路建设材料及工资款</t>
    <phoneticPr fontId="3" type="noConversion"/>
  </si>
  <si>
    <t>六,七组水圳建设全长160米材料人工资款</t>
    <phoneticPr fontId="3" type="noConversion"/>
  </si>
  <si>
    <t>2017.1.31</t>
    <phoneticPr fontId="3" type="noConversion"/>
  </si>
  <si>
    <t>水利建设款</t>
    <phoneticPr fontId="3" type="noConversion"/>
  </si>
  <si>
    <t>1.5.7.11组水圳建设工程全长981.3米总金额163100元.</t>
    <phoneticPr fontId="3" type="noConversion"/>
  </si>
  <si>
    <t>发改委144文</t>
    <phoneticPr fontId="3" type="noConversion"/>
  </si>
  <si>
    <t>7月3号凭证</t>
    <phoneticPr fontId="3" type="noConversion"/>
  </si>
  <si>
    <t>饮水工程建设</t>
    <phoneticPr fontId="3" type="noConversion"/>
  </si>
  <si>
    <t>饮水工程钢材款:67560元,挖机工程款:37300元,共计104860元.</t>
    <phoneticPr fontId="3" type="noConversion"/>
  </si>
  <si>
    <t>东山农民合作社</t>
    <phoneticPr fontId="3" type="noConversion"/>
  </si>
  <si>
    <t>11月1号凭证</t>
    <phoneticPr fontId="3" type="noConversion"/>
  </si>
  <si>
    <t>东山合作社</t>
    <phoneticPr fontId="3" type="noConversion"/>
  </si>
  <si>
    <t>11月2号凭证</t>
    <phoneticPr fontId="3" type="noConversion"/>
  </si>
  <si>
    <t>种养扶贫专业合作社资金</t>
    <phoneticPr fontId="3" type="noConversion"/>
  </si>
  <si>
    <t>2016.12.15</t>
    <phoneticPr fontId="3" type="noConversion"/>
  </si>
  <si>
    <t>电商73文</t>
    <phoneticPr fontId="3" type="noConversion"/>
  </si>
  <si>
    <t>2017.3.20</t>
    <phoneticPr fontId="3" type="noConversion"/>
  </si>
  <si>
    <t>3月10号凭证</t>
    <phoneticPr fontId="3" type="noConversion"/>
  </si>
  <si>
    <t>水毁道路维修人工工资款</t>
    <phoneticPr fontId="3" type="noConversion"/>
  </si>
  <si>
    <t>饮水工程</t>
    <phoneticPr fontId="3" type="noConversion"/>
  </si>
  <si>
    <t>3月12号凭证</t>
    <phoneticPr fontId="3" type="noConversion"/>
  </si>
  <si>
    <t>饮水工程伙食费</t>
    <phoneticPr fontId="3" type="noConversion"/>
  </si>
  <si>
    <t>3月13号凭证</t>
    <phoneticPr fontId="3" type="noConversion"/>
  </si>
  <si>
    <t>饮水工程补损款</t>
    <phoneticPr fontId="3" type="noConversion"/>
  </si>
  <si>
    <t>77文发工代赈</t>
    <phoneticPr fontId="3" type="noConversion"/>
  </si>
  <si>
    <t>12月7号凭证</t>
    <phoneticPr fontId="3" type="noConversion"/>
  </si>
  <si>
    <t>水利工程</t>
    <phoneticPr fontId="3" type="noConversion"/>
  </si>
  <si>
    <t>3月11号凭证</t>
    <phoneticPr fontId="3" type="noConversion"/>
  </si>
  <si>
    <t>农田水圳建设全长201.7米,总金额37726元.</t>
    <phoneticPr fontId="3" type="noConversion"/>
  </si>
  <si>
    <t>12月9号凭证</t>
    <phoneticPr fontId="3" type="noConversion"/>
  </si>
  <si>
    <t>五保户基础建设</t>
    <phoneticPr fontId="3" type="noConversion"/>
  </si>
  <si>
    <t>五保户住房基础建设工程款</t>
    <phoneticPr fontId="3" type="noConversion"/>
  </si>
  <si>
    <t>场园开发及公路拓宽</t>
    <phoneticPr fontId="3" type="noConversion"/>
  </si>
  <si>
    <t>六组道路拓宽挖机工程款:13400元,硬化承包工程款:49400元共计62800元.</t>
    <phoneticPr fontId="3" type="noConversion"/>
  </si>
  <si>
    <t>3月14号凭证</t>
    <phoneticPr fontId="3" type="noConversion"/>
  </si>
  <si>
    <t>饮水工程材料款砂:21940元,石子:10880元,水泥:23910元,工具费3736元,输送泵:9000元,饮水材料:33511元共计102977元.</t>
    <phoneticPr fontId="3" type="noConversion"/>
  </si>
  <si>
    <t>饮水工程挖机款</t>
    <phoneticPr fontId="3" type="noConversion"/>
  </si>
  <si>
    <t>12月11号凭证</t>
    <phoneticPr fontId="3" type="noConversion"/>
  </si>
  <si>
    <t>3月16号凭证</t>
    <phoneticPr fontId="3" type="noConversion"/>
  </si>
  <si>
    <t>饮水工程民工工资款</t>
    <phoneticPr fontId="3" type="noConversion"/>
  </si>
  <si>
    <t>3月24号凭证</t>
    <phoneticPr fontId="3" type="noConversion"/>
  </si>
  <si>
    <t>饮水工程砌水渠墙用岩石款:21580元,材料款:5060元,共计26640元.</t>
    <phoneticPr fontId="3" type="noConversion"/>
  </si>
  <si>
    <t>12月12号凭证</t>
    <phoneticPr fontId="3" type="noConversion"/>
  </si>
  <si>
    <t>八,九,十组公路拓宽硬化工程款</t>
    <phoneticPr fontId="3" type="noConversion"/>
  </si>
  <si>
    <t>整合办平东合作社</t>
    <phoneticPr fontId="3" type="noConversion"/>
  </si>
  <si>
    <t>12月13号凭证</t>
    <phoneticPr fontId="3" type="noConversion"/>
  </si>
  <si>
    <t>2017.1.17</t>
    <phoneticPr fontId="3" type="noConversion"/>
  </si>
  <si>
    <t>平东合作社</t>
    <phoneticPr fontId="3" type="noConversion"/>
  </si>
  <si>
    <t>1月3号凭证</t>
    <phoneticPr fontId="3" type="noConversion"/>
  </si>
  <si>
    <t>平东种养扶贫专业合作社资金</t>
    <phoneticPr fontId="3" type="noConversion"/>
  </si>
  <si>
    <t>2017.1.23</t>
    <phoneticPr fontId="3" type="noConversion"/>
  </si>
  <si>
    <t>整合办安全饮水工程</t>
    <phoneticPr fontId="3" type="noConversion"/>
  </si>
  <si>
    <t xml:space="preserve">                          伍市中家桥村扶贫资金台账(2015年)                    </t>
    <phoneticPr fontId="3" type="noConversion"/>
  </si>
  <si>
    <t>收方</t>
    <phoneticPr fontId="3" type="noConversion"/>
  </si>
  <si>
    <t>付出</t>
    <phoneticPr fontId="3" type="noConversion"/>
  </si>
  <si>
    <t>备注</t>
    <phoneticPr fontId="3" type="noConversion"/>
  </si>
  <si>
    <t>序号</t>
    <phoneticPr fontId="3" type="noConversion"/>
  </si>
  <si>
    <t>收款时间</t>
    <phoneticPr fontId="3" type="noConversion"/>
  </si>
  <si>
    <t>项目内容</t>
    <phoneticPr fontId="3" type="noConversion"/>
  </si>
  <si>
    <t>金额</t>
    <phoneticPr fontId="3" type="noConversion"/>
  </si>
  <si>
    <t>凭证号</t>
    <phoneticPr fontId="3" type="noConversion"/>
  </si>
  <si>
    <t>付款时间</t>
    <phoneticPr fontId="3" type="noConversion"/>
  </si>
  <si>
    <t>支出内容</t>
    <phoneticPr fontId="3" type="noConversion"/>
  </si>
  <si>
    <t>2015.1.29</t>
    <phoneticPr fontId="3" type="noConversion"/>
  </si>
  <si>
    <t>以工代赈村组公路资金</t>
    <phoneticPr fontId="3" type="noConversion"/>
  </si>
  <si>
    <t>1月13号凭证</t>
    <phoneticPr fontId="3" type="noConversion"/>
  </si>
  <si>
    <t>2015.1.6</t>
    <phoneticPr fontId="3" type="noConversion"/>
  </si>
  <si>
    <t>水利维修</t>
    <phoneticPr fontId="3" type="noConversion"/>
  </si>
  <si>
    <t>1月5号凭证</t>
    <phoneticPr fontId="3" type="noConversion"/>
  </si>
  <si>
    <t>9,11组引水渠改造挖机砂石水泥及人工工资款共计金额:39750元,其中:以工代赈资金:9750元.</t>
    <phoneticPr fontId="3" type="noConversion"/>
  </si>
  <si>
    <t>九组水渠建设</t>
    <phoneticPr fontId="3" type="noConversion"/>
  </si>
  <si>
    <t>1月7号凭证</t>
    <phoneticPr fontId="3" type="noConversion"/>
  </si>
  <si>
    <t>9,11组引水渠改造承包工程全长1400米总金额:65600元,其中以工代赈资金:250元,一事一议资金65000元.</t>
    <phoneticPr fontId="3" type="noConversion"/>
  </si>
  <si>
    <t>2015.2.2</t>
    <phoneticPr fontId="3" type="noConversion"/>
  </si>
  <si>
    <t>扶贫资金</t>
    <phoneticPr fontId="3" type="noConversion"/>
  </si>
  <si>
    <t>2月1号凭证</t>
    <phoneticPr fontId="3" type="noConversion"/>
  </si>
  <si>
    <t>2015.2.17</t>
    <phoneticPr fontId="3" type="noConversion"/>
  </si>
  <si>
    <t>水利建设</t>
    <phoneticPr fontId="3" type="noConversion"/>
  </si>
  <si>
    <t>2月34号凭证</t>
    <phoneticPr fontId="3" type="noConversion"/>
  </si>
  <si>
    <t>正洞里水库篡砌承包工程长100米,宽0.7米,高2米,总金额:40000元.</t>
    <phoneticPr fontId="3" type="noConversion"/>
  </si>
  <si>
    <t>2015.6.3</t>
    <phoneticPr fontId="3" type="noConversion"/>
  </si>
  <si>
    <t>公路建设</t>
    <phoneticPr fontId="3" type="noConversion"/>
  </si>
  <si>
    <t>6月8号凭证</t>
    <phoneticPr fontId="3" type="noConversion"/>
  </si>
  <si>
    <t>八组新屋里道路硬化承包工程全长:640米,宽3米,厚0.15米,总金额124800元,其中扶贫资金5660元.</t>
    <phoneticPr fontId="3" type="noConversion"/>
  </si>
  <si>
    <t>2015.2.13</t>
    <phoneticPr fontId="3" type="noConversion"/>
  </si>
  <si>
    <t>2月24号凭证</t>
    <phoneticPr fontId="3" type="noConversion"/>
  </si>
  <si>
    <t>2015.2.14</t>
    <phoneticPr fontId="3" type="noConversion"/>
  </si>
  <si>
    <t>七组水渠改造</t>
    <phoneticPr fontId="3" type="noConversion"/>
  </si>
  <si>
    <t>2月29号凭证</t>
    <phoneticPr fontId="3" type="noConversion"/>
  </si>
  <si>
    <t>七组水渠改造工程挖机工程款:17900元,砂石水泥款:6440元,共计金额:24340元</t>
    <phoneticPr fontId="3" type="noConversion"/>
  </si>
  <si>
    <t>2015.10.23</t>
    <phoneticPr fontId="3" type="noConversion"/>
  </si>
  <si>
    <t>68文扶贫资金</t>
    <phoneticPr fontId="3" type="noConversion"/>
  </si>
  <si>
    <t>10月1号凭证</t>
    <phoneticPr fontId="3" type="noConversion"/>
  </si>
  <si>
    <t>2015.12.7</t>
    <phoneticPr fontId="3" type="noConversion"/>
  </si>
  <si>
    <t>村级道路建设</t>
    <phoneticPr fontId="3" type="noConversion"/>
  </si>
  <si>
    <t>12月2号凭证</t>
    <phoneticPr fontId="3" type="noConversion"/>
  </si>
  <si>
    <t>沈家冲道路硬化承包工程全长:492米,宽2.5米总金额:86100元,其中扶贫资金:50000元.</t>
    <phoneticPr fontId="3" type="noConversion"/>
  </si>
  <si>
    <t>15年合计</t>
    <phoneticPr fontId="3" type="noConversion"/>
  </si>
  <si>
    <t>2016.12.27</t>
    <phoneticPr fontId="3" type="noConversion"/>
  </si>
  <si>
    <t>湘财预指77文以工代赈资金</t>
    <phoneticPr fontId="3" type="noConversion"/>
  </si>
  <si>
    <t>2017.3.13</t>
    <phoneticPr fontId="3" type="noConversion"/>
  </si>
  <si>
    <t>道路建设</t>
    <phoneticPr fontId="3" type="noConversion"/>
  </si>
  <si>
    <t>3月24号凭证</t>
    <phoneticPr fontId="3" type="noConversion"/>
  </si>
  <si>
    <t>六组师毛坡道路硬化承包工程,全长270米,宽3米,厚0.2米,总金额:64800元,其中以工代赈资金:10000元.</t>
    <phoneticPr fontId="3" type="noConversion"/>
  </si>
  <si>
    <t>16年合计</t>
    <phoneticPr fontId="3" type="noConversion"/>
  </si>
  <si>
    <t>15-16年累计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</si>
</sst>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;[Red]0"/>
    <numFmt numFmtId="178" formatCode="0.00;[Red]0.00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12"/>
      <color indexed="10"/>
      <name val="宋体"/>
      <charset val="134"/>
    </font>
    <font>
      <b/>
      <sz val="12"/>
      <color indexed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6" fontId="7" fillId="0" borderId="1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0" fillId="0" borderId="1" xfId="0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176" fontId="8" fillId="0" borderId="1" xfId="0" applyNumberFormat="1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vertical="center" wrapText="1"/>
    </xf>
    <xf numFmtId="176" fontId="11" fillId="0" borderId="5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9" fillId="0" borderId="1" xfId="0" applyNumberFormat="1" applyFont="1" applyBorder="1">
      <alignment vertical="center"/>
    </xf>
    <xf numFmtId="176" fontId="12" fillId="0" borderId="5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76" fontId="9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176" fontId="12" fillId="0" borderId="5" xfId="0" applyNumberFormat="1" applyFont="1" applyBorder="1" applyAlignment="1">
      <alignment vertical="center" wrapText="1"/>
    </xf>
    <xf numFmtId="176" fontId="12" fillId="0" borderId="1" xfId="0" applyNumberFormat="1" applyFont="1" applyBorder="1">
      <alignment vertical="center"/>
    </xf>
    <xf numFmtId="178" fontId="7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/>
    </xf>
    <xf numFmtId="178" fontId="11" fillId="0" borderId="1" xfId="0" applyNumberFormat="1" applyFont="1" applyBorder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D7" sqref="D7"/>
    </sheetView>
  </sheetViews>
  <sheetFormatPr defaultRowHeight="13.5"/>
  <sheetData>
    <row r="1" spans="1:12" ht="22.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33.75">
      <c r="A5" s="6">
        <v>1</v>
      </c>
      <c r="B5" s="7" t="s">
        <v>13</v>
      </c>
      <c r="C5" s="7" t="s">
        <v>14</v>
      </c>
      <c r="D5" s="8">
        <v>15000</v>
      </c>
      <c r="E5" s="7" t="s">
        <v>15</v>
      </c>
      <c r="F5" s="9">
        <v>1</v>
      </c>
      <c r="G5" s="7" t="s">
        <v>16</v>
      </c>
      <c r="H5" s="10" t="s">
        <v>17</v>
      </c>
      <c r="I5" s="8">
        <v>8940</v>
      </c>
      <c r="J5" s="7" t="s">
        <v>18</v>
      </c>
      <c r="K5" s="11" t="s">
        <v>19</v>
      </c>
      <c r="L5" s="12">
        <f>D5-I5</f>
        <v>6060</v>
      </c>
    </row>
    <row r="6" spans="1:12" ht="24">
      <c r="A6" s="6"/>
      <c r="B6" s="7"/>
      <c r="C6" s="7"/>
      <c r="D6" s="8"/>
      <c r="E6" s="7"/>
      <c r="F6" s="9">
        <v>2</v>
      </c>
      <c r="G6" s="7" t="s">
        <v>16</v>
      </c>
      <c r="H6" s="10" t="s">
        <v>20</v>
      </c>
      <c r="I6" s="8">
        <v>6060</v>
      </c>
      <c r="J6" s="7" t="s">
        <v>21</v>
      </c>
      <c r="K6" s="13" t="s">
        <v>22</v>
      </c>
      <c r="L6" s="14">
        <f>L5+D6-I6</f>
        <v>0</v>
      </c>
    </row>
    <row r="7" spans="1:12" s="22" customFormat="1" ht="14.25">
      <c r="A7" s="15"/>
      <c r="B7" s="16" t="s">
        <v>23</v>
      </c>
      <c r="C7" s="16"/>
      <c r="D7" s="17">
        <f>SUM(D5:D6)</f>
        <v>15000</v>
      </c>
      <c r="E7" s="16"/>
      <c r="F7" s="18"/>
      <c r="G7" s="16" t="s">
        <v>23</v>
      </c>
      <c r="H7" s="19"/>
      <c r="I7" s="17">
        <f>SUM(I5:I6)</f>
        <v>15000</v>
      </c>
      <c r="J7" s="16"/>
      <c r="K7" s="20"/>
      <c r="L7" s="21">
        <f>D7-I7</f>
        <v>0</v>
      </c>
    </row>
    <row r="8" spans="1:12" ht="108">
      <c r="A8" s="6">
        <v>2</v>
      </c>
      <c r="B8" s="7" t="s">
        <v>24</v>
      </c>
      <c r="C8" s="7" t="s">
        <v>25</v>
      </c>
      <c r="D8" s="8">
        <v>30000</v>
      </c>
      <c r="E8" s="7" t="s">
        <v>26</v>
      </c>
      <c r="F8" s="23">
        <v>1</v>
      </c>
      <c r="G8" s="7" t="s">
        <v>27</v>
      </c>
      <c r="H8" s="10" t="s">
        <v>28</v>
      </c>
      <c r="I8" s="8">
        <v>30000</v>
      </c>
      <c r="J8" s="7" t="s">
        <v>29</v>
      </c>
      <c r="K8" s="13" t="s">
        <v>30</v>
      </c>
      <c r="L8" s="14">
        <f>L6+D8-I8</f>
        <v>0</v>
      </c>
    </row>
    <row r="9" spans="1:12" s="22" customFormat="1" ht="14.25">
      <c r="A9" s="15"/>
      <c r="B9" s="16" t="s">
        <v>31</v>
      </c>
      <c r="C9" s="16"/>
      <c r="D9" s="17">
        <f>SUM(D8)</f>
        <v>30000</v>
      </c>
      <c r="E9" s="16"/>
      <c r="F9" s="24"/>
      <c r="G9" s="16" t="s">
        <v>31</v>
      </c>
      <c r="H9" s="19"/>
      <c r="I9" s="17">
        <f>SUM(I8)</f>
        <v>30000</v>
      </c>
      <c r="J9" s="16"/>
      <c r="K9" s="20"/>
      <c r="L9" s="21">
        <f>D9-I9</f>
        <v>0</v>
      </c>
    </row>
    <row r="10" spans="1:12" s="22" customFormat="1" ht="14.25">
      <c r="A10" s="15"/>
      <c r="B10" s="16" t="s">
        <v>32</v>
      </c>
      <c r="C10" s="16"/>
      <c r="D10" s="17">
        <f>D7+D9</f>
        <v>45000</v>
      </c>
      <c r="E10" s="16"/>
      <c r="F10" s="24"/>
      <c r="G10" s="16" t="s">
        <v>32</v>
      </c>
      <c r="H10" s="19"/>
      <c r="I10" s="17">
        <f>I7+I9</f>
        <v>45000</v>
      </c>
      <c r="J10" s="16"/>
      <c r="K10" s="20"/>
      <c r="L10" s="21">
        <f>D10-I10</f>
        <v>0</v>
      </c>
    </row>
    <row r="11" spans="1:12">
      <c r="A11" s="25"/>
      <c r="B11" s="25"/>
      <c r="C11" s="25"/>
      <c r="D11" s="8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F21" sqref="F21:G21"/>
    </sheetView>
  </sheetViews>
  <sheetFormatPr defaultRowHeight="13.5"/>
  <sheetData>
    <row r="1" spans="1:12" ht="22.5">
      <c r="B1" s="98" t="s">
        <v>144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78.75">
      <c r="A5" s="6">
        <v>1</v>
      </c>
      <c r="B5" s="7" t="s">
        <v>13</v>
      </c>
      <c r="C5" s="7" t="s">
        <v>145</v>
      </c>
      <c r="D5" s="8">
        <v>10000</v>
      </c>
      <c r="E5" s="7" t="s">
        <v>146</v>
      </c>
      <c r="F5" s="9">
        <v>1</v>
      </c>
      <c r="G5" s="7" t="s">
        <v>147</v>
      </c>
      <c r="H5" s="10" t="s">
        <v>47</v>
      </c>
      <c r="I5" s="8">
        <v>10000</v>
      </c>
      <c r="J5" s="7" t="s">
        <v>148</v>
      </c>
      <c r="K5" s="11" t="s">
        <v>149</v>
      </c>
      <c r="L5" s="51"/>
    </row>
    <row r="6" spans="1:12" s="22" customFormat="1" ht="14.25">
      <c r="A6" s="15"/>
      <c r="B6" s="16" t="s">
        <v>150</v>
      </c>
      <c r="C6" s="16"/>
      <c r="D6" s="17">
        <f>SUM(D5)</f>
        <v>10000</v>
      </c>
      <c r="E6" s="16"/>
      <c r="F6" s="18"/>
      <c r="G6" s="16" t="s">
        <v>150</v>
      </c>
      <c r="H6" s="19"/>
      <c r="I6" s="17">
        <f>SUM(I5)</f>
        <v>10000</v>
      </c>
      <c r="J6" s="16"/>
      <c r="K6" s="20"/>
      <c r="L6" s="36">
        <f>D6-I6</f>
        <v>0</v>
      </c>
    </row>
    <row r="7" spans="1:12">
      <c r="A7" s="6"/>
      <c r="B7" s="7"/>
      <c r="C7" s="7"/>
      <c r="D7" s="8"/>
      <c r="E7" s="7"/>
      <c r="F7" s="23"/>
      <c r="G7" s="7"/>
      <c r="H7" s="10"/>
      <c r="I7" s="8"/>
      <c r="J7" s="7"/>
      <c r="K7" s="13"/>
      <c r="L7" s="28"/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J18" sqref="J18"/>
    </sheetView>
  </sheetViews>
  <sheetFormatPr defaultRowHeight="13.5"/>
  <sheetData>
    <row r="1" spans="1:12" ht="22.5">
      <c r="B1" s="98" t="s">
        <v>151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67.5">
      <c r="A5" s="6">
        <v>1</v>
      </c>
      <c r="B5" s="7" t="s">
        <v>13</v>
      </c>
      <c r="C5" s="7" t="s">
        <v>138</v>
      </c>
      <c r="D5" s="8">
        <v>10000</v>
      </c>
      <c r="E5" s="7" t="s">
        <v>152</v>
      </c>
      <c r="F5" s="9">
        <v>1</v>
      </c>
      <c r="G5" s="7" t="s">
        <v>153</v>
      </c>
      <c r="H5" s="10" t="s">
        <v>154</v>
      </c>
      <c r="I5" s="8">
        <v>10000</v>
      </c>
      <c r="J5" s="7" t="s">
        <v>155</v>
      </c>
      <c r="K5" s="11" t="s">
        <v>156</v>
      </c>
      <c r="L5" s="30">
        <f>D5-I5</f>
        <v>0</v>
      </c>
    </row>
    <row r="6" spans="1:12" s="22" customFormat="1" ht="14.25">
      <c r="A6" s="15"/>
      <c r="B6" s="16" t="s">
        <v>23</v>
      </c>
      <c r="C6" s="16"/>
      <c r="D6" s="17">
        <f>SUM(D5)</f>
        <v>10000</v>
      </c>
      <c r="E6" s="16"/>
      <c r="F6" s="18"/>
      <c r="G6" s="16" t="s">
        <v>23</v>
      </c>
      <c r="H6" s="19"/>
      <c r="I6" s="17">
        <f>SUM(I5)</f>
        <v>10000</v>
      </c>
      <c r="J6" s="16"/>
      <c r="K6" s="41"/>
      <c r="L6" s="50">
        <f>D6-I6</f>
        <v>0</v>
      </c>
    </row>
    <row r="7" spans="1:12" ht="120">
      <c r="A7" s="6">
        <v>1</v>
      </c>
      <c r="B7" s="7" t="s">
        <v>24</v>
      </c>
      <c r="C7" s="7" t="s">
        <v>25</v>
      </c>
      <c r="D7" s="8">
        <v>20000</v>
      </c>
      <c r="E7" s="7" t="s">
        <v>157</v>
      </c>
      <c r="F7" s="9">
        <v>1</v>
      </c>
      <c r="G7" s="7" t="s">
        <v>27</v>
      </c>
      <c r="H7" s="10" t="s">
        <v>158</v>
      </c>
      <c r="I7" s="8">
        <v>20000</v>
      </c>
      <c r="J7" s="7" t="s">
        <v>159</v>
      </c>
      <c r="K7" s="13" t="s">
        <v>160</v>
      </c>
      <c r="L7" s="30">
        <f>D7-I7</f>
        <v>0</v>
      </c>
    </row>
    <row r="8" spans="1:12" s="22" customFormat="1" ht="14.25">
      <c r="A8" s="15"/>
      <c r="B8" s="16" t="s">
        <v>31</v>
      </c>
      <c r="C8" s="16"/>
      <c r="D8" s="17">
        <f>SUM(D7)</f>
        <v>20000</v>
      </c>
      <c r="E8" s="16"/>
      <c r="F8" s="24"/>
      <c r="G8" s="16" t="s">
        <v>31</v>
      </c>
      <c r="H8" s="19"/>
      <c r="I8" s="17">
        <f>SUM(I7)</f>
        <v>20000</v>
      </c>
      <c r="J8" s="16"/>
      <c r="K8" s="20"/>
      <c r="L8" s="50">
        <f>D8-I8</f>
        <v>0</v>
      </c>
    </row>
    <row r="9" spans="1:12" s="22" customFormat="1" ht="14.25">
      <c r="A9" s="15"/>
      <c r="B9" s="16" t="s">
        <v>32</v>
      </c>
      <c r="C9" s="16"/>
      <c r="D9" s="17">
        <f>D6+D8</f>
        <v>30000</v>
      </c>
      <c r="E9" s="16"/>
      <c r="F9" s="24"/>
      <c r="G9" s="16" t="s">
        <v>32</v>
      </c>
      <c r="H9" s="19"/>
      <c r="I9" s="17">
        <f>I6+I8</f>
        <v>30000</v>
      </c>
      <c r="J9" s="16"/>
      <c r="K9" s="20"/>
      <c r="L9" s="50">
        <f>D9-I9</f>
        <v>0</v>
      </c>
    </row>
    <row r="10" spans="1:12">
      <c r="A10" s="6"/>
      <c r="B10" s="7"/>
      <c r="C10" s="7"/>
      <c r="D10" s="8"/>
      <c r="E10" s="7"/>
      <c r="F10" s="23"/>
      <c r="G10" s="7"/>
      <c r="H10" s="10"/>
      <c r="I10" s="8"/>
      <c r="J10" s="7"/>
      <c r="K10" s="13"/>
      <c r="L10" s="28"/>
    </row>
    <row r="11" spans="1:12">
      <c r="A11" s="25"/>
      <c r="B11" s="25"/>
      <c r="C11" s="25"/>
      <c r="D11" s="8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161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6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7"/>
    </row>
    <row r="5" spans="1:12" ht="22.5">
      <c r="A5" s="6">
        <v>1</v>
      </c>
      <c r="B5" s="7" t="s">
        <v>53</v>
      </c>
      <c r="C5" s="7" t="s">
        <v>95</v>
      </c>
      <c r="D5" s="8">
        <v>10000</v>
      </c>
      <c r="E5" s="7" t="s">
        <v>55</v>
      </c>
      <c r="F5" s="9"/>
      <c r="G5" s="7"/>
      <c r="H5" s="10"/>
      <c r="I5" s="8"/>
      <c r="J5" s="7"/>
      <c r="K5" s="11"/>
      <c r="L5" s="52">
        <f>D5-I5</f>
        <v>10000</v>
      </c>
    </row>
    <row r="6" spans="1:12" s="22" customFormat="1" ht="14.25">
      <c r="A6" s="15"/>
      <c r="B6" s="16" t="s">
        <v>31</v>
      </c>
      <c r="C6" s="16"/>
      <c r="D6" s="17">
        <f>SUM(D5)</f>
        <v>10000</v>
      </c>
      <c r="E6" s="16"/>
      <c r="F6" s="18"/>
      <c r="G6" s="16" t="s">
        <v>31</v>
      </c>
      <c r="H6" s="19"/>
      <c r="I6" s="17">
        <f>SUM(I5)</f>
        <v>0</v>
      </c>
      <c r="J6" s="16"/>
      <c r="K6" s="20"/>
      <c r="L6" s="36">
        <f>D6-I6</f>
        <v>10000</v>
      </c>
    </row>
    <row r="7" spans="1:12" ht="168">
      <c r="A7" s="6"/>
      <c r="B7" s="7"/>
      <c r="C7" s="7"/>
      <c r="D7" s="8"/>
      <c r="E7" s="7"/>
      <c r="F7" s="9">
        <v>1</v>
      </c>
      <c r="G7" s="7" t="s">
        <v>162</v>
      </c>
      <c r="H7" s="10" t="s">
        <v>163</v>
      </c>
      <c r="I7" s="8">
        <v>10000</v>
      </c>
      <c r="J7" s="7" t="s">
        <v>164</v>
      </c>
      <c r="K7" s="13" t="s">
        <v>165</v>
      </c>
      <c r="L7" s="31">
        <f>L6+D7-I7</f>
        <v>0</v>
      </c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188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6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7"/>
    </row>
    <row r="5" spans="1:12" ht="112.5">
      <c r="A5" s="6">
        <v>1</v>
      </c>
      <c r="B5" s="7" t="s">
        <v>166</v>
      </c>
      <c r="C5" s="7" t="s">
        <v>167</v>
      </c>
      <c r="D5" s="8">
        <v>280000</v>
      </c>
      <c r="E5" s="7" t="s">
        <v>168</v>
      </c>
      <c r="F5" s="9">
        <v>1</v>
      </c>
      <c r="G5" s="7" t="s">
        <v>169</v>
      </c>
      <c r="H5" s="10" t="s">
        <v>170</v>
      </c>
      <c r="I5" s="29">
        <v>12560</v>
      </c>
      <c r="J5" s="7" t="s">
        <v>171</v>
      </c>
      <c r="K5" s="11" t="s">
        <v>172</v>
      </c>
      <c r="L5" s="8">
        <f>D5-I5</f>
        <v>267440</v>
      </c>
    </row>
    <row r="6" spans="1:12" ht="90">
      <c r="A6" s="37"/>
      <c r="B6" s="38"/>
      <c r="C6" s="38"/>
      <c r="D6" s="53"/>
      <c r="E6" s="13"/>
      <c r="F6" s="23">
        <v>2</v>
      </c>
      <c r="G6" s="7" t="s">
        <v>169</v>
      </c>
      <c r="H6" s="10" t="s">
        <v>173</v>
      </c>
      <c r="I6" s="40">
        <v>152400</v>
      </c>
      <c r="J6" s="7" t="s">
        <v>174</v>
      </c>
      <c r="K6" s="11" t="s">
        <v>175</v>
      </c>
      <c r="L6" s="14">
        <f>L5+D6-I6</f>
        <v>115040</v>
      </c>
    </row>
    <row r="7" spans="1:12" ht="112.5">
      <c r="A7" s="37"/>
      <c r="B7" s="38"/>
      <c r="C7" s="38"/>
      <c r="D7" s="53"/>
      <c r="E7" s="13"/>
      <c r="F7" s="23">
        <v>3</v>
      </c>
      <c r="G7" s="7" t="s">
        <v>169</v>
      </c>
      <c r="H7" s="10" t="s">
        <v>176</v>
      </c>
      <c r="I7" s="29">
        <v>32000</v>
      </c>
      <c r="J7" s="7" t="s">
        <v>177</v>
      </c>
      <c r="K7" s="11" t="s">
        <v>178</v>
      </c>
      <c r="L7" s="14">
        <f>L6+D7-I7</f>
        <v>83040</v>
      </c>
    </row>
    <row r="8" spans="1:12" ht="36">
      <c r="A8" s="37"/>
      <c r="B8" s="38"/>
      <c r="C8" s="38"/>
      <c r="D8" s="53"/>
      <c r="E8" s="13"/>
      <c r="F8" s="23">
        <v>4</v>
      </c>
      <c r="G8" s="7" t="s">
        <v>179</v>
      </c>
      <c r="H8" s="40" t="s">
        <v>180</v>
      </c>
      <c r="I8" s="40">
        <v>40000</v>
      </c>
      <c r="J8" s="7" t="s">
        <v>181</v>
      </c>
      <c r="K8" s="40" t="s">
        <v>182</v>
      </c>
      <c r="L8" s="14">
        <f>L7+D8-I8</f>
        <v>43040</v>
      </c>
    </row>
    <row r="9" spans="1:12" ht="96">
      <c r="A9" s="25"/>
      <c r="B9" s="39"/>
      <c r="C9" s="39"/>
      <c r="D9" s="7"/>
      <c r="E9" s="29"/>
      <c r="F9" s="23">
        <v>5</v>
      </c>
      <c r="G9" s="7" t="s">
        <v>183</v>
      </c>
      <c r="H9" s="40" t="s">
        <v>184</v>
      </c>
      <c r="I9" s="29">
        <v>43040</v>
      </c>
      <c r="J9" s="7" t="s">
        <v>185</v>
      </c>
      <c r="K9" s="13" t="s">
        <v>186</v>
      </c>
      <c r="L9" s="14">
        <f>L8+D9-I9</f>
        <v>0</v>
      </c>
    </row>
    <row r="10" spans="1:12" s="22" customFormat="1" ht="14.25">
      <c r="A10" s="43"/>
      <c r="B10" s="43" t="s">
        <v>187</v>
      </c>
      <c r="C10" s="43"/>
      <c r="D10" s="54">
        <f>SUM(D5:D9)</f>
        <v>280000</v>
      </c>
      <c r="E10" s="45"/>
      <c r="F10" s="46"/>
      <c r="G10" s="43" t="s">
        <v>187</v>
      </c>
      <c r="H10" s="45"/>
      <c r="I10" s="45">
        <f>SUM(I5:I9)</f>
        <v>280000</v>
      </c>
      <c r="J10" s="45"/>
      <c r="K10" s="45"/>
      <c r="L10" s="21">
        <f>D10-I10</f>
        <v>0</v>
      </c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189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67.5">
      <c r="A5" s="6">
        <v>1</v>
      </c>
      <c r="B5" s="7" t="s">
        <v>190</v>
      </c>
      <c r="C5" s="7" t="s">
        <v>95</v>
      </c>
      <c r="D5" s="8">
        <v>50000</v>
      </c>
      <c r="E5" s="7" t="s">
        <v>191</v>
      </c>
      <c r="F5" s="9"/>
      <c r="G5" s="7" t="s">
        <v>192</v>
      </c>
      <c r="H5" s="10" t="s">
        <v>193</v>
      </c>
      <c r="I5" s="8">
        <v>50000</v>
      </c>
      <c r="J5" s="7" t="s">
        <v>194</v>
      </c>
      <c r="K5" s="11" t="s">
        <v>195</v>
      </c>
      <c r="L5" s="55">
        <f>D5-I5</f>
        <v>0</v>
      </c>
    </row>
    <row r="6" spans="1:12" s="22" customFormat="1" ht="14.25">
      <c r="A6" s="15"/>
      <c r="B6" s="16" t="s">
        <v>196</v>
      </c>
      <c r="C6" s="16"/>
      <c r="D6" s="17">
        <f>SUM(D5)</f>
        <v>50000</v>
      </c>
      <c r="E6" s="16"/>
      <c r="F6" s="18"/>
      <c r="G6" s="16" t="s">
        <v>196</v>
      </c>
      <c r="H6" s="19"/>
      <c r="I6" s="17">
        <f>SUM(I5)</f>
        <v>50000</v>
      </c>
      <c r="J6" s="16"/>
      <c r="K6" s="20"/>
      <c r="L6" s="56">
        <f>D6-I6</f>
        <v>0</v>
      </c>
    </row>
    <row r="7" spans="1:12">
      <c r="A7" s="6"/>
      <c r="B7" s="7"/>
      <c r="C7" s="7"/>
      <c r="D7" s="8"/>
      <c r="E7" s="7"/>
      <c r="F7" s="23"/>
      <c r="G7" s="7"/>
      <c r="H7" s="10"/>
      <c r="I7" s="8"/>
      <c r="J7" s="7"/>
      <c r="K7" s="13"/>
      <c r="L7" s="28"/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1" sqref="B1:K1"/>
    </sheetView>
  </sheetViews>
  <sheetFormatPr defaultRowHeight="13.5"/>
  <sheetData>
    <row r="1" spans="1:12" ht="22.5">
      <c r="B1" s="98" t="s">
        <v>197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78.75">
      <c r="A5" s="6">
        <v>1</v>
      </c>
      <c r="B5" s="7" t="s">
        <v>198</v>
      </c>
      <c r="C5" s="7" t="s">
        <v>95</v>
      </c>
      <c r="D5" s="8">
        <v>10000</v>
      </c>
      <c r="E5" s="7" t="s">
        <v>199</v>
      </c>
      <c r="F5" s="9">
        <v>1</v>
      </c>
      <c r="G5" s="7" t="s">
        <v>13</v>
      </c>
      <c r="H5" s="10" t="s">
        <v>200</v>
      </c>
      <c r="I5" s="29">
        <v>10000</v>
      </c>
      <c r="J5" s="7" t="s">
        <v>201</v>
      </c>
      <c r="K5" s="11" t="s">
        <v>202</v>
      </c>
      <c r="L5" s="55">
        <f>D5-I5</f>
        <v>0</v>
      </c>
    </row>
    <row r="6" spans="1:12" ht="72">
      <c r="A6" s="6">
        <v>2</v>
      </c>
      <c r="B6" s="7" t="s">
        <v>43</v>
      </c>
      <c r="C6" s="7" t="s">
        <v>93</v>
      </c>
      <c r="D6" s="8">
        <v>50000</v>
      </c>
      <c r="E6" s="7" t="s">
        <v>203</v>
      </c>
      <c r="F6" s="9">
        <v>2</v>
      </c>
      <c r="G6" s="7" t="s">
        <v>84</v>
      </c>
      <c r="H6" s="10" t="s">
        <v>154</v>
      </c>
      <c r="I6" s="29">
        <v>34480</v>
      </c>
      <c r="J6" s="7" t="s">
        <v>204</v>
      </c>
      <c r="K6" s="13" t="s">
        <v>205</v>
      </c>
      <c r="L6" s="57">
        <f>L5+D6-I6</f>
        <v>15520</v>
      </c>
    </row>
    <row r="7" spans="1:12" s="22" customFormat="1" ht="14.25">
      <c r="A7" s="15"/>
      <c r="B7" s="16" t="s">
        <v>23</v>
      </c>
      <c r="C7" s="16"/>
      <c r="D7" s="17">
        <f>SUM(D5:D6)</f>
        <v>60000</v>
      </c>
      <c r="E7" s="16"/>
      <c r="F7" s="18"/>
      <c r="G7" s="16" t="s">
        <v>23</v>
      </c>
      <c r="H7" s="19"/>
      <c r="I7" s="35">
        <f>SUM(I5:I6)</f>
        <v>44480</v>
      </c>
      <c r="J7" s="16"/>
      <c r="K7" s="20"/>
      <c r="L7" s="36">
        <f>D7-I7</f>
        <v>15520</v>
      </c>
    </row>
    <row r="8" spans="1:12" ht="132">
      <c r="A8" s="6">
        <v>1</v>
      </c>
      <c r="B8" s="7" t="s">
        <v>24</v>
      </c>
      <c r="C8" s="7" t="s">
        <v>25</v>
      </c>
      <c r="D8" s="8">
        <v>20000</v>
      </c>
      <c r="E8" s="7" t="s">
        <v>35</v>
      </c>
      <c r="F8" s="9">
        <v>1</v>
      </c>
      <c r="G8" s="7" t="s">
        <v>206</v>
      </c>
      <c r="H8" s="10" t="s">
        <v>207</v>
      </c>
      <c r="I8" s="29">
        <v>35520</v>
      </c>
      <c r="J8" s="7" t="s">
        <v>208</v>
      </c>
      <c r="K8" s="13" t="s">
        <v>209</v>
      </c>
      <c r="L8" s="28"/>
    </row>
    <row r="9" spans="1:12" s="22" customFormat="1" ht="14.25">
      <c r="A9" s="32"/>
      <c r="B9" s="16" t="s">
        <v>31</v>
      </c>
      <c r="C9" s="33"/>
      <c r="D9" s="34">
        <f>SUM(D8)</f>
        <v>20000</v>
      </c>
      <c r="E9" s="20"/>
      <c r="F9" s="24"/>
      <c r="G9" s="16" t="s">
        <v>31</v>
      </c>
      <c r="H9" s="47"/>
      <c r="I9" s="47">
        <f>SUM(I8)</f>
        <v>35520</v>
      </c>
      <c r="J9" s="16"/>
      <c r="K9" s="20"/>
      <c r="L9" s="36">
        <f>L6+D9-I9</f>
        <v>0</v>
      </c>
    </row>
    <row r="10" spans="1:12" s="22" customFormat="1" ht="14.25">
      <c r="A10" s="43"/>
      <c r="B10" s="16" t="s">
        <v>32</v>
      </c>
      <c r="C10" s="58"/>
      <c r="D10" s="59">
        <f>D7+D9</f>
        <v>80000</v>
      </c>
      <c r="E10" s="35"/>
      <c r="F10" s="24"/>
      <c r="G10" s="16" t="s">
        <v>32</v>
      </c>
      <c r="H10" s="47"/>
      <c r="I10" s="35">
        <f>I7+I9</f>
        <v>80000</v>
      </c>
      <c r="J10" s="16"/>
      <c r="K10" s="20"/>
      <c r="L10" s="36">
        <f>D10-I10</f>
        <v>0</v>
      </c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1" sqref="B1:K1"/>
    </sheetView>
  </sheetViews>
  <sheetFormatPr defaultRowHeight="13.5"/>
  <sheetData>
    <row r="1" spans="1:12" ht="22.5">
      <c r="B1" s="98" t="s">
        <v>223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6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7"/>
    </row>
    <row r="5" spans="1:12" ht="90">
      <c r="A5" s="6">
        <v>1</v>
      </c>
      <c r="B5" s="7" t="s">
        <v>166</v>
      </c>
      <c r="C5" s="7" t="s">
        <v>210</v>
      </c>
      <c r="D5" s="8">
        <v>20000</v>
      </c>
      <c r="E5" s="7" t="s">
        <v>211</v>
      </c>
      <c r="F5" s="9">
        <v>1</v>
      </c>
      <c r="G5" s="7" t="s">
        <v>212</v>
      </c>
      <c r="H5" s="10" t="s">
        <v>213</v>
      </c>
      <c r="I5" s="8">
        <v>20000</v>
      </c>
      <c r="J5" s="7" t="s">
        <v>214</v>
      </c>
      <c r="K5" s="11" t="s">
        <v>215</v>
      </c>
      <c r="L5" s="52">
        <f>D5-I5</f>
        <v>0</v>
      </c>
    </row>
    <row r="6" spans="1:12" s="22" customFormat="1" ht="14.25">
      <c r="A6" s="15"/>
      <c r="B6" s="16" t="s">
        <v>187</v>
      </c>
      <c r="C6" s="16"/>
      <c r="D6" s="17">
        <f>SUM(D5)</f>
        <v>20000</v>
      </c>
      <c r="E6" s="16"/>
      <c r="F6" s="18"/>
      <c r="G6" s="16" t="s">
        <v>187</v>
      </c>
      <c r="H6" s="19"/>
      <c r="I6" s="17">
        <f>SUM(I5)</f>
        <v>20000</v>
      </c>
      <c r="J6" s="16"/>
      <c r="K6" s="41"/>
      <c r="L6" s="49">
        <f>D6-I6</f>
        <v>0</v>
      </c>
    </row>
    <row r="7" spans="1:12" ht="108">
      <c r="A7" s="6">
        <v>1</v>
      </c>
      <c r="B7" s="7" t="s">
        <v>216</v>
      </c>
      <c r="C7" s="7" t="s">
        <v>217</v>
      </c>
      <c r="D7" s="8">
        <v>100000</v>
      </c>
      <c r="E7" s="7" t="s">
        <v>218</v>
      </c>
      <c r="F7" s="9">
        <v>1</v>
      </c>
      <c r="G7" s="7" t="s">
        <v>219</v>
      </c>
      <c r="H7" s="10" t="s">
        <v>213</v>
      </c>
      <c r="I7" s="8">
        <v>100000</v>
      </c>
      <c r="J7" s="7" t="s">
        <v>220</v>
      </c>
      <c r="K7" s="13" t="s">
        <v>221</v>
      </c>
      <c r="L7" s="31">
        <f>D7-I7</f>
        <v>0</v>
      </c>
    </row>
    <row r="8" spans="1:12" s="22" customFormat="1" ht="14.25">
      <c r="A8" s="15"/>
      <c r="B8" s="16" t="s">
        <v>136</v>
      </c>
      <c r="C8" s="16"/>
      <c r="D8" s="17">
        <f>SUM(D7)</f>
        <v>100000</v>
      </c>
      <c r="E8" s="16"/>
      <c r="F8" s="24"/>
      <c r="G8" s="16" t="s">
        <v>136</v>
      </c>
      <c r="H8" s="19"/>
      <c r="I8" s="17">
        <f>SUM(I7)</f>
        <v>100000</v>
      </c>
      <c r="J8" s="16"/>
      <c r="K8" s="20"/>
      <c r="L8" s="36">
        <f>D8-I8</f>
        <v>0</v>
      </c>
    </row>
    <row r="9" spans="1:12" s="22" customFormat="1" ht="14.25">
      <c r="A9" s="15"/>
      <c r="B9" s="16" t="s">
        <v>222</v>
      </c>
      <c r="C9" s="16"/>
      <c r="D9" s="17">
        <f>D6+D8</f>
        <v>120000</v>
      </c>
      <c r="E9" s="16"/>
      <c r="F9" s="24"/>
      <c r="G9" s="16" t="s">
        <v>222</v>
      </c>
      <c r="H9" s="19"/>
      <c r="I9" s="17">
        <f>I6+I8</f>
        <v>120000</v>
      </c>
      <c r="J9" s="16"/>
      <c r="K9" s="20"/>
      <c r="L9" s="36">
        <f>D9-I9</f>
        <v>0</v>
      </c>
    </row>
    <row r="10" spans="1:12">
      <c r="A10" s="6"/>
      <c r="B10" s="7"/>
      <c r="C10" s="7"/>
      <c r="D10" s="8"/>
      <c r="E10" s="7"/>
      <c r="F10" s="23"/>
      <c r="G10" s="7"/>
      <c r="H10" s="10"/>
      <c r="I10" s="8"/>
      <c r="J10" s="7"/>
      <c r="K10" s="13"/>
      <c r="L10" s="28"/>
    </row>
    <row r="11" spans="1:12">
      <c r="A11" s="25"/>
      <c r="B11" s="25"/>
      <c r="C11" s="25"/>
      <c r="D11" s="8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224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67.5">
      <c r="A5" s="6">
        <v>1</v>
      </c>
      <c r="B5" s="7" t="s">
        <v>190</v>
      </c>
      <c r="C5" s="7" t="s">
        <v>225</v>
      </c>
      <c r="D5" s="8">
        <v>10000</v>
      </c>
      <c r="E5" s="7" t="s">
        <v>226</v>
      </c>
      <c r="F5" s="9">
        <v>1</v>
      </c>
      <c r="G5" s="7">
        <v>2014</v>
      </c>
      <c r="H5" s="10" t="s">
        <v>39</v>
      </c>
      <c r="I5" s="8">
        <v>10000</v>
      </c>
      <c r="J5" s="7" t="s">
        <v>227</v>
      </c>
      <c r="K5" s="11" t="s">
        <v>228</v>
      </c>
      <c r="L5" s="55">
        <f>D5-I5</f>
        <v>0</v>
      </c>
    </row>
    <row r="6" spans="1:12" s="22" customFormat="1" ht="14.25">
      <c r="A6" s="15"/>
      <c r="B6" s="16" t="s">
        <v>196</v>
      </c>
      <c r="C6" s="16"/>
      <c r="D6" s="17">
        <f>SUM(D5)</f>
        <v>10000</v>
      </c>
      <c r="E6" s="16"/>
      <c r="F6" s="18"/>
      <c r="G6" s="16" t="s">
        <v>196</v>
      </c>
      <c r="H6" s="19"/>
      <c r="I6" s="17">
        <f>SUM(I5)</f>
        <v>10000</v>
      </c>
      <c r="J6" s="16"/>
      <c r="K6" s="20"/>
      <c r="L6" s="56">
        <f>D6-I6</f>
        <v>0</v>
      </c>
    </row>
    <row r="7" spans="1:12">
      <c r="A7" s="6"/>
      <c r="B7" s="7"/>
      <c r="C7" s="7"/>
      <c r="D7" s="8"/>
      <c r="E7" s="7"/>
      <c r="F7" s="23"/>
      <c r="G7" s="7"/>
      <c r="H7" s="10"/>
      <c r="I7" s="8"/>
      <c r="J7" s="7"/>
      <c r="K7" s="13"/>
      <c r="L7" s="28"/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237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6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7"/>
    </row>
    <row r="5" spans="1:12" ht="67.5">
      <c r="A5" s="6">
        <v>1</v>
      </c>
      <c r="B5" s="7" t="s">
        <v>229</v>
      </c>
      <c r="C5" s="7" t="s">
        <v>230</v>
      </c>
      <c r="D5" s="8">
        <v>5000</v>
      </c>
      <c r="E5" s="7" t="s">
        <v>231</v>
      </c>
      <c r="F5" s="9">
        <v>1</v>
      </c>
      <c r="G5" s="7" t="s">
        <v>232</v>
      </c>
      <c r="H5" s="10" t="s">
        <v>233</v>
      </c>
      <c r="I5" s="8">
        <v>5000</v>
      </c>
      <c r="J5" s="7" t="s">
        <v>234</v>
      </c>
      <c r="K5" s="11" t="s">
        <v>235</v>
      </c>
      <c r="L5" s="60">
        <f>D5-I5</f>
        <v>0</v>
      </c>
    </row>
    <row r="6" spans="1:12" s="22" customFormat="1" ht="14.25">
      <c r="A6" s="15"/>
      <c r="B6" s="16" t="s">
        <v>236</v>
      </c>
      <c r="C6" s="16"/>
      <c r="D6" s="17">
        <f>SUM(D5)</f>
        <v>5000</v>
      </c>
      <c r="E6" s="16"/>
      <c r="F6" s="18"/>
      <c r="G6" s="16" t="s">
        <v>236</v>
      </c>
      <c r="H6" s="19"/>
      <c r="I6" s="17">
        <f>SUM(I5)</f>
        <v>5000</v>
      </c>
      <c r="J6" s="16"/>
      <c r="K6" s="20"/>
      <c r="L6" s="56">
        <f>D6-I6</f>
        <v>0</v>
      </c>
    </row>
    <row r="7" spans="1:12">
      <c r="A7" s="6"/>
      <c r="B7" s="7"/>
      <c r="C7" s="7"/>
      <c r="D7" s="8"/>
      <c r="E7" s="7"/>
      <c r="F7" s="23"/>
      <c r="G7" s="7"/>
      <c r="H7" s="10"/>
      <c r="I7" s="8"/>
      <c r="J7" s="7"/>
      <c r="K7" s="13"/>
      <c r="L7" s="28"/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O9" sqref="O9"/>
    </sheetView>
  </sheetViews>
  <sheetFormatPr defaultRowHeight="13.5"/>
  <sheetData>
    <row r="1" spans="1:12" ht="22.5">
      <c r="B1" s="98" t="s">
        <v>256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3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3"/>
    </row>
    <row r="5" spans="1:12" ht="112.5">
      <c r="A5" s="6">
        <v>1</v>
      </c>
      <c r="B5" s="7" t="s">
        <v>229</v>
      </c>
      <c r="C5" s="7" t="s">
        <v>210</v>
      </c>
      <c r="D5" s="8">
        <v>40000</v>
      </c>
      <c r="E5" s="7" t="s">
        <v>238</v>
      </c>
      <c r="F5" s="9">
        <v>1</v>
      </c>
      <c r="G5" s="7" t="s">
        <v>239</v>
      </c>
      <c r="H5" s="10" t="s">
        <v>240</v>
      </c>
      <c r="I5" s="8">
        <v>40000</v>
      </c>
      <c r="J5" s="7" t="s">
        <v>241</v>
      </c>
      <c r="K5" s="11" t="s">
        <v>242</v>
      </c>
      <c r="L5" s="30">
        <f t="shared" ref="L5:L10" si="0">D5-I5</f>
        <v>0</v>
      </c>
    </row>
    <row r="6" spans="1:12" ht="96">
      <c r="A6" s="6">
        <v>2</v>
      </c>
      <c r="B6" s="7" t="s">
        <v>243</v>
      </c>
      <c r="C6" s="7" t="s">
        <v>244</v>
      </c>
      <c r="D6" s="8">
        <v>50000</v>
      </c>
      <c r="E6" s="7" t="s">
        <v>245</v>
      </c>
      <c r="F6" s="9">
        <v>1</v>
      </c>
      <c r="G6" s="7" t="s">
        <v>246</v>
      </c>
      <c r="H6" s="10" t="s">
        <v>247</v>
      </c>
      <c r="I6" s="8">
        <v>50000</v>
      </c>
      <c r="J6" s="7" t="s">
        <v>248</v>
      </c>
      <c r="K6" s="13" t="s">
        <v>249</v>
      </c>
      <c r="L6" s="31">
        <f t="shared" si="0"/>
        <v>0</v>
      </c>
    </row>
    <row r="7" spans="1:12" s="22" customFormat="1" ht="14.25">
      <c r="A7" s="15"/>
      <c r="B7" s="16" t="s">
        <v>236</v>
      </c>
      <c r="C7" s="16"/>
      <c r="D7" s="17">
        <f>SUM(D5:D6)</f>
        <v>90000</v>
      </c>
      <c r="E7" s="16"/>
      <c r="F7" s="18"/>
      <c r="G7" s="16" t="s">
        <v>236</v>
      </c>
      <c r="H7" s="19"/>
      <c r="I7" s="17">
        <f>SUM(I5:I6)</f>
        <v>90000</v>
      </c>
      <c r="J7" s="16"/>
      <c r="K7" s="20"/>
      <c r="L7" s="36">
        <f t="shared" si="0"/>
        <v>0</v>
      </c>
    </row>
    <row r="8" spans="1:12" ht="120">
      <c r="A8" s="6">
        <v>3</v>
      </c>
      <c r="B8" s="7" t="s">
        <v>250</v>
      </c>
      <c r="C8" s="7" t="s">
        <v>130</v>
      </c>
      <c r="D8" s="8">
        <v>40000</v>
      </c>
      <c r="E8" s="7" t="s">
        <v>251</v>
      </c>
      <c r="F8" s="23">
        <v>1</v>
      </c>
      <c r="G8" s="7" t="s">
        <v>129</v>
      </c>
      <c r="H8" s="10" t="s">
        <v>252</v>
      </c>
      <c r="I8" s="8">
        <v>40000</v>
      </c>
      <c r="J8" s="7" t="s">
        <v>253</v>
      </c>
      <c r="K8" s="13" t="s">
        <v>254</v>
      </c>
      <c r="L8" s="31">
        <f t="shared" si="0"/>
        <v>0</v>
      </c>
    </row>
    <row r="9" spans="1:12" s="22" customFormat="1" ht="14.25">
      <c r="A9" s="15"/>
      <c r="B9" s="16" t="s">
        <v>136</v>
      </c>
      <c r="C9" s="16"/>
      <c r="D9" s="17">
        <f>SUM(D8)</f>
        <v>40000</v>
      </c>
      <c r="E9" s="16"/>
      <c r="F9" s="24"/>
      <c r="G9" s="16" t="s">
        <v>136</v>
      </c>
      <c r="H9" s="19"/>
      <c r="I9" s="17">
        <f>SUM(I8)</f>
        <v>40000</v>
      </c>
      <c r="J9" s="16"/>
      <c r="K9" s="20"/>
      <c r="L9" s="36">
        <f t="shared" si="0"/>
        <v>0</v>
      </c>
    </row>
    <row r="10" spans="1:12" s="22" customFormat="1" ht="14.25">
      <c r="A10" s="15"/>
      <c r="B10" s="16" t="s">
        <v>255</v>
      </c>
      <c r="C10" s="16"/>
      <c r="D10" s="17">
        <f>D7+D9</f>
        <v>130000</v>
      </c>
      <c r="E10" s="16"/>
      <c r="F10" s="24"/>
      <c r="G10" s="16" t="s">
        <v>255</v>
      </c>
      <c r="H10" s="19"/>
      <c r="I10" s="17">
        <f>I7+I9</f>
        <v>130000</v>
      </c>
      <c r="J10" s="16"/>
      <c r="K10" s="20"/>
      <c r="L10" s="36">
        <f t="shared" si="0"/>
        <v>0</v>
      </c>
    </row>
    <row r="11" spans="1:12">
      <c r="A11" s="25"/>
      <c r="B11" s="25"/>
      <c r="C11" s="25"/>
      <c r="D11" s="8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sqref="A1:XFD1048576"/>
    </sheetView>
  </sheetViews>
  <sheetFormatPr defaultRowHeight="13.5"/>
  <sheetData>
    <row r="1" spans="1:12" ht="22.5">
      <c r="B1" s="98" t="s">
        <v>33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22.5">
      <c r="A5" s="6">
        <v>1</v>
      </c>
      <c r="B5" s="7" t="s">
        <v>24</v>
      </c>
      <c r="C5" s="7" t="s">
        <v>34</v>
      </c>
      <c r="D5" s="8">
        <v>50000</v>
      </c>
      <c r="E5" s="7" t="s">
        <v>35</v>
      </c>
      <c r="F5" s="9"/>
      <c r="G5" s="7"/>
      <c r="H5" s="10"/>
      <c r="I5" s="29"/>
      <c r="J5" s="7"/>
      <c r="K5" s="11"/>
      <c r="L5" s="30">
        <f>D5-I5</f>
        <v>50000</v>
      </c>
    </row>
    <row r="6" spans="1:12" ht="22.5">
      <c r="A6" s="6">
        <v>2</v>
      </c>
      <c r="B6" s="7" t="s">
        <v>36</v>
      </c>
      <c r="C6" s="7" t="s">
        <v>25</v>
      </c>
      <c r="D6" s="8">
        <v>10000</v>
      </c>
      <c r="E6" s="7" t="s">
        <v>37</v>
      </c>
      <c r="F6" s="9"/>
      <c r="G6" s="7"/>
      <c r="H6" s="10"/>
      <c r="I6" s="29"/>
      <c r="J6" s="7"/>
      <c r="K6" s="13"/>
      <c r="L6" s="31">
        <f>L5+D6-I6</f>
        <v>60000</v>
      </c>
    </row>
    <row r="7" spans="1:12" s="22" customFormat="1" ht="14.25">
      <c r="A7" s="32"/>
      <c r="B7" s="33" t="s">
        <v>31</v>
      </c>
      <c r="C7" s="33"/>
      <c r="D7" s="34">
        <f>SUM(D5:D6)</f>
        <v>60000</v>
      </c>
      <c r="E7" s="20"/>
      <c r="F7" s="24"/>
      <c r="G7" s="33" t="s">
        <v>31</v>
      </c>
      <c r="H7" s="19"/>
      <c r="I7" s="35">
        <f>SUM(I5:I6)</f>
        <v>0</v>
      </c>
      <c r="J7" s="16"/>
      <c r="K7" s="20"/>
      <c r="L7" s="36">
        <f>D7-I7</f>
        <v>60000</v>
      </c>
    </row>
    <row r="8" spans="1:12" ht="120">
      <c r="A8" s="37"/>
      <c r="B8" s="38"/>
      <c r="C8" s="38"/>
      <c r="D8" s="38"/>
      <c r="E8" s="13"/>
      <c r="F8" s="9">
        <v>1</v>
      </c>
      <c r="G8" s="7" t="s">
        <v>38</v>
      </c>
      <c r="H8" s="10" t="s">
        <v>39</v>
      </c>
      <c r="I8" s="29">
        <v>60000</v>
      </c>
      <c r="J8" s="7" t="s">
        <v>40</v>
      </c>
      <c r="K8" s="13" t="s">
        <v>41</v>
      </c>
      <c r="L8" s="31">
        <f>L7+D8-I8</f>
        <v>0</v>
      </c>
    </row>
    <row r="9" spans="1:12">
      <c r="A9" s="25"/>
      <c r="B9" s="39"/>
      <c r="C9" s="39"/>
      <c r="D9" s="39"/>
      <c r="E9" s="29"/>
      <c r="F9" s="23"/>
      <c r="G9" s="29"/>
      <c r="H9" s="40"/>
      <c r="I9" s="29"/>
      <c r="J9" s="7"/>
      <c r="K9" s="13"/>
      <c r="L9" s="28"/>
    </row>
    <row r="10" spans="1:12">
      <c r="A10" s="25"/>
      <c r="B10" s="25"/>
      <c r="C10" s="25"/>
      <c r="D10" s="25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257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6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7"/>
    </row>
    <row r="5" spans="1:12" ht="56.25">
      <c r="A5" s="6">
        <v>1</v>
      </c>
      <c r="B5" s="7" t="s">
        <v>190</v>
      </c>
      <c r="C5" s="7" t="s">
        <v>95</v>
      </c>
      <c r="D5" s="8">
        <v>5000</v>
      </c>
      <c r="E5" s="7" t="s">
        <v>258</v>
      </c>
      <c r="F5" s="23">
        <v>1</v>
      </c>
      <c r="G5" s="7" t="s">
        <v>259</v>
      </c>
      <c r="H5" s="10" t="s">
        <v>260</v>
      </c>
      <c r="I5" s="8">
        <v>5000</v>
      </c>
      <c r="J5" s="7" t="s">
        <v>146</v>
      </c>
      <c r="K5" s="11" t="s">
        <v>261</v>
      </c>
      <c r="L5" s="8">
        <f>D5-I5</f>
        <v>0</v>
      </c>
    </row>
    <row r="6" spans="1:12" s="22" customFormat="1" ht="14.25">
      <c r="A6" s="15"/>
      <c r="B6" s="16" t="s">
        <v>196</v>
      </c>
      <c r="C6" s="16"/>
      <c r="D6" s="17">
        <f>SUM(D5)</f>
        <v>5000</v>
      </c>
      <c r="E6" s="16"/>
      <c r="F6" s="24"/>
      <c r="G6" s="16" t="s">
        <v>196</v>
      </c>
      <c r="H6" s="19"/>
      <c r="I6" s="17">
        <f>SUM(I5)</f>
        <v>5000</v>
      </c>
      <c r="J6" s="16"/>
      <c r="K6" s="20"/>
      <c r="L6" s="21">
        <f>D6-I6</f>
        <v>0</v>
      </c>
    </row>
    <row r="7" spans="1:12" ht="22.5">
      <c r="A7" s="6">
        <v>1</v>
      </c>
      <c r="B7" s="7" t="s">
        <v>13</v>
      </c>
      <c r="C7" s="7" t="s">
        <v>102</v>
      </c>
      <c r="D7" s="8">
        <v>10000</v>
      </c>
      <c r="E7" s="7" t="s">
        <v>26</v>
      </c>
      <c r="F7" s="9"/>
      <c r="G7" s="7"/>
      <c r="H7" s="10"/>
      <c r="I7" s="8"/>
      <c r="J7" s="7"/>
      <c r="K7" s="13"/>
      <c r="L7" s="14">
        <f>L5+D7-I7</f>
        <v>10000</v>
      </c>
    </row>
    <row r="8" spans="1:12" s="22" customFormat="1" ht="14.25">
      <c r="A8" s="15"/>
      <c r="B8" s="16" t="s">
        <v>23</v>
      </c>
      <c r="C8" s="16"/>
      <c r="D8" s="17">
        <f>SUM(D7)</f>
        <v>10000</v>
      </c>
      <c r="E8" s="16"/>
      <c r="F8" s="18"/>
      <c r="G8" s="16" t="s">
        <v>23</v>
      </c>
      <c r="H8" s="19"/>
      <c r="I8" s="17">
        <f>SUM(I7)</f>
        <v>0</v>
      </c>
      <c r="J8" s="16"/>
      <c r="K8" s="20"/>
      <c r="L8" s="21">
        <f>D8-I8</f>
        <v>10000</v>
      </c>
    </row>
    <row r="9" spans="1:12" s="22" customFormat="1" ht="14.25">
      <c r="A9" s="43"/>
      <c r="B9" s="16" t="s">
        <v>262</v>
      </c>
      <c r="C9" s="58"/>
      <c r="D9" s="59">
        <f>D6+D8</f>
        <v>15000</v>
      </c>
      <c r="E9" s="35"/>
      <c r="F9" s="24"/>
      <c r="G9" s="16" t="s">
        <v>262</v>
      </c>
      <c r="H9" s="47"/>
      <c r="I9" s="35">
        <f>I6+I8</f>
        <v>5000</v>
      </c>
      <c r="J9" s="16"/>
      <c r="K9" s="20"/>
      <c r="L9" s="21">
        <f>D9-I9</f>
        <v>10000</v>
      </c>
    </row>
    <row r="10" spans="1:12" ht="22.5">
      <c r="A10" s="25"/>
      <c r="B10" s="25"/>
      <c r="C10" s="25"/>
      <c r="D10" s="25"/>
      <c r="E10" s="26"/>
      <c r="F10" s="9">
        <v>1</v>
      </c>
      <c r="G10" s="7" t="s">
        <v>27</v>
      </c>
      <c r="H10" s="10" t="s">
        <v>263</v>
      </c>
      <c r="I10" s="8">
        <v>10000</v>
      </c>
      <c r="J10" s="7" t="s">
        <v>264</v>
      </c>
      <c r="K10" s="26" t="s">
        <v>265</v>
      </c>
      <c r="L10" s="14">
        <f>L7+D10-I10</f>
        <v>0</v>
      </c>
    </row>
    <row r="11" spans="1:12" s="22" customFormat="1" ht="14.25">
      <c r="A11" s="43"/>
      <c r="B11" s="43" t="s">
        <v>31</v>
      </c>
      <c r="C11" s="43"/>
      <c r="D11" s="15">
        <f>SUM(D10)</f>
        <v>0</v>
      </c>
      <c r="E11" s="45"/>
      <c r="F11" s="46"/>
      <c r="G11" s="43" t="s">
        <v>31</v>
      </c>
      <c r="H11" s="45"/>
      <c r="I11" s="45">
        <f>SUM(I10)</f>
        <v>10000</v>
      </c>
      <c r="J11" s="45"/>
      <c r="K11" s="45"/>
      <c r="L11" s="54">
        <f>L7+D11-I11</f>
        <v>0</v>
      </c>
    </row>
    <row r="12" spans="1:12" s="22" customFormat="1" ht="14.25">
      <c r="A12" s="43"/>
      <c r="B12" s="44" t="s">
        <v>266</v>
      </c>
      <c r="C12" s="43"/>
      <c r="D12" s="48">
        <f>D9+D11</f>
        <v>15000</v>
      </c>
      <c r="E12" s="45"/>
      <c r="F12" s="46"/>
      <c r="G12" s="44" t="s">
        <v>266</v>
      </c>
      <c r="H12" s="45"/>
      <c r="I12" s="45">
        <f>I9+I11</f>
        <v>15000</v>
      </c>
      <c r="J12" s="45"/>
      <c r="K12" s="45"/>
      <c r="L12" s="36">
        <f>D12-I12</f>
        <v>0</v>
      </c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H16" sqref="H16"/>
    </sheetView>
  </sheetViews>
  <sheetFormatPr defaultRowHeight="13.5"/>
  <sheetData>
    <row r="1" spans="1:12" ht="22.5">
      <c r="B1" s="98" t="s">
        <v>277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6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7"/>
    </row>
    <row r="5" spans="1:12" ht="67.5">
      <c r="A5" s="6">
        <v>1</v>
      </c>
      <c r="B5" s="7" t="s">
        <v>166</v>
      </c>
      <c r="C5" s="7" t="s">
        <v>210</v>
      </c>
      <c r="D5" s="8">
        <v>5000</v>
      </c>
      <c r="E5" s="7" t="s">
        <v>267</v>
      </c>
      <c r="F5" s="9">
        <v>1</v>
      </c>
      <c r="G5" s="7" t="s">
        <v>268</v>
      </c>
      <c r="H5" s="10" t="s">
        <v>213</v>
      </c>
      <c r="I5" s="8">
        <v>5000</v>
      </c>
      <c r="J5" s="7" t="s">
        <v>269</v>
      </c>
      <c r="K5" s="10" t="s">
        <v>270</v>
      </c>
      <c r="L5" s="61"/>
    </row>
    <row r="6" spans="1:12" s="22" customFormat="1" ht="14.25">
      <c r="A6" s="15"/>
      <c r="B6" s="16" t="s">
        <v>187</v>
      </c>
      <c r="C6" s="16"/>
      <c r="D6" s="17">
        <f>SUM(D5)</f>
        <v>5000</v>
      </c>
      <c r="E6" s="16"/>
      <c r="F6" s="18"/>
      <c r="G6" s="16" t="s">
        <v>187</v>
      </c>
      <c r="H6" s="19"/>
      <c r="I6" s="17">
        <f>SUM(I5)</f>
        <v>5000</v>
      </c>
      <c r="J6" s="16"/>
      <c r="K6" s="41"/>
      <c r="L6" s="49">
        <f>D6-I6</f>
        <v>0</v>
      </c>
    </row>
    <row r="7" spans="1:12" ht="72">
      <c r="A7" s="6">
        <v>1</v>
      </c>
      <c r="B7" s="7" t="s">
        <v>229</v>
      </c>
      <c r="C7" s="7" t="s">
        <v>271</v>
      </c>
      <c r="D7" s="8">
        <v>10000</v>
      </c>
      <c r="E7" s="7" t="s">
        <v>267</v>
      </c>
      <c r="F7" s="23">
        <v>1</v>
      </c>
      <c r="G7" s="7" t="s">
        <v>272</v>
      </c>
      <c r="H7" s="10" t="s">
        <v>273</v>
      </c>
      <c r="I7" s="8">
        <v>10000</v>
      </c>
      <c r="J7" s="7" t="s">
        <v>274</v>
      </c>
      <c r="K7" s="13" t="s">
        <v>275</v>
      </c>
      <c r="L7" s="28"/>
    </row>
    <row r="8" spans="1:12" s="22" customFormat="1" ht="14.25">
      <c r="A8" s="32"/>
      <c r="B8" s="16" t="s">
        <v>236</v>
      </c>
      <c r="C8" s="33"/>
      <c r="D8" s="34">
        <f>SUM(D7)</f>
        <v>10000</v>
      </c>
      <c r="E8" s="20"/>
      <c r="F8" s="24"/>
      <c r="G8" s="16" t="s">
        <v>236</v>
      </c>
      <c r="H8" s="19"/>
      <c r="I8" s="35">
        <f>SUM(I7)</f>
        <v>10000</v>
      </c>
      <c r="J8" s="16"/>
      <c r="K8" s="20"/>
      <c r="L8" s="49">
        <f>D8-I8</f>
        <v>0</v>
      </c>
    </row>
    <row r="9" spans="1:12" s="22" customFormat="1" ht="14.25">
      <c r="A9" s="32"/>
      <c r="B9" s="62" t="s">
        <v>276</v>
      </c>
      <c r="C9" s="33"/>
      <c r="D9" s="34">
        <v>15000</v>
      </c>
      <c r="E9" s="20"/>
      <c r="F9" s="24"/>
      <c r="G9" s="62" t="s">
        <v>276</v>
      </c>
      <c r="H9" s="47"/>
      <c r="I9" s="47">
        <v>15000</v>
      </c>
      <c r="J9" s="16"/>
      <c r="K9" s="20"/>
      <c r="L9" s="36">
        <f>D9-I9</f>
        <v>0</v>
      </c>
    </row>
    <row r="10" spans="1:12">
      <c r="A10" s="25"/>
      <c r="B10" s="39"/>
      <c r="C10" s="39"/>
      <c r="D10" s="39"/>
      <c r="E10" s="29"/>
      <c r="F10" s="23"/>
      <c r="G10" s="29"/>
      <c r="H10" s="40"/>
      <c r="I10" s="29"/>
      <c r="J10" s="7"/>
      <c r="K10" s="13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1" sqref="B1:K1"/>
    </sheetView>
  </sheetViews>
  <sheetFormatPr defaultRowHeight="13.5"/>
  <sheetData>
    <row r="1" spans="1:12" ht="22.5">
      <c r="B1" s="98" t="s">
        <v>278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56.25">
      <c r="A5" s="6">
        <v>1</v>
      </c>
      <c r="B5" s="7" t="s">
        <v>13</v>
      </c>
      <c r="C5" s="7" t="s">
        <v>145</v>
      </c>
      <c r="D5" s="8">
        <v>20000</v>
      </c>
      <c r="E5" s="7" t="s">
        <v>279</v>
      </c>
      <c r="F5" s="9">
        <v>1</v>
      </c>
      <c r="G5" s="7" t="s">
        <v>92</v>
      </c>
      <c r="H5" s="10" t="s">
        <v>280</v>
      </c>
      <c r="I5" s="8">
        <v>20000</v>
      </c>
      <c r="J5" s="7" t="s">
        <v>281</v>
      </c>
      <c r="K5" s="11" t="s">
        <v>282</v>
      </c>
      <c r="L5" s="12">
        <f>D5-I5</f>
        <v>0</v>
      </c>
    </row>
    <row r="6" spans="1:12" s="22" customFormat="1" ht="14.25">
      <c r="A6" s="15"/>
      <c r="B6" s="16" t="s">
        <v>23</v>
      </c>
      <c r="C6" s="16"/>
      <c r="D6" s="17">
        <f>SUM(D5)</f>
        <v>20000</v>
      </c>
      <c r="E6" s="16"/>
      <c r="F6" s="18"/>
      <c r="G6" s="16" t="s">
        <v>23</v>
      </c>
      <c r="H6" s="19"/>
      <c r="I6" s="17">
        <f>SUM(I5)</f>
        <v>20000</v>
      </c>
      <c r="J6" s="16"/>
      <c r="K6" s="41"/>
      <c r="L6" s="12">
        <f>D6-I6</f>
        <v>0</v>
      </c>
    </row>
    <row r="7" spans="1:12" ht="22.5">
      <c r="A7" s="6">
        <v>2</v>
      </c>
      <c r="B7" s="7" t="s">
        <v>53</v>
      </c>
      <c r="C7" s="7" t="s">
        <v>95</v>
      </c>
      <c r="D7" s="8">
        <v>20000</v>
      </c>
      <c r="E7" s="7" t="s">
        <v>55</v>
      </c>
      <c r="F7" s="23"/>
      <c r="G7" s="7"/>
      <c r="H7" s="10"/>
      <c r="I7" s="8"/>
      <c r="J7" s="7"/>
      <c r="K7" s="11"/>
      <c r="L7" s="14">
        <f>L6+D7-I7</f>
        <v>20000</v>
      </c>
    </row>
    <row r="8" spans="1:12" s="22" customFormat="1" ht="14.25">
      <c r="A8" s="32"/>
      <c r="B8" s="16" t="s">
        <v>31</v>
      </c>
      <c r="C8" s="33"/>
      <c r="D8" s="34">
        <f>SUM(D7)</f>
        <v>20000</v>
      </c>
      <c r="E8" s="20"/>
      <c r="F8" s="24"/>
      <c r="G8" s="16" t="s">
        <v>31</v>
      </c>
      <c r="H8" s="19"/>
      <c r="I8" s="17">
        <f>SUM(I7)</f>
        <v>0</v>
      </c>
      <c r="J8" s="16"/>
      <c r="K8" s="41"/>
      <c r="L8" s="21">
        <f>D8-I8</f>
        <v>20000</v>
      </c>
    </row>
    <row r="9" spans="1:12" s="22" customFormat="1" ht="14.25">
      <c r="A9" s="32"/>
      <c r="B9" s="62" t="s">
        <v>32</v>
      </c>
      <c r="C9" s="33"/>
      <c r="D9" s="34">
        <f>D6+D8</f>
        <v>40000</v>
      </c>
      <c r="E9" s="20"/>
      <c r="F9" s="24"/>
      <c r="G9" s="62" t="s">
        <v>32</v>
      </c>
      <c r="H9" s="47"/>
      <c r="I9" s="47">
        <f>I6+I8</f>
        <v>20000</v>
      </c>
      <c r="J9" s="16"/>
      <c r="K9" s="41"/>
      <c r="L9" s="21">
        <f>D9-I9</f>
        <v>20000</v>
      </c>
    </row>
    <row r="10" spans="1:12" ht="33.75">
      <c r="A10" s="25"/>
      <c r="B10" s="39"/>
      <c r="C10" s="39"/>
      <c r="D10" s="39"/>
      <c r="E10" s="29"/>
      <c r="F10" s="23">
        <v>1</v>
      </c>
      <c r="G10" s="7" t="s">
        <v>283</v>
      </c>
      <c r="H10" s="10" t="s">
        <v>284</v>
      </c>
      <c r="I10" s="8">
        <v>19021</v>
      </c>
      <c r="J10" s="7" t="s">
        <v>285</v>
      </c>
      <c r="K10" s="11" t="s">
        <v>286</v>
      </c>
      <c r="L10" s="14">
        <f>L7+D10-I10</f>
        <v>979</v>
      </c>
    </row>
    <row r="11" spans="1:12" ht="67.5">
      <c r="A11" s="25"/>
      <c r="B11" s="25"/>
      <c r="C11" s="25"/>
      <c r="D11" s="25"/>
      <c r="E11" s="26"/>
      <c r="F11" s="23">
        <v>2</v>
      </c>
      <c r="G11" s="7" t="s">
        <v>287</v>
      </c>
      <c r="H11" s="10" t="s">
        <v>288</v>
      </c>
      <c r="I11" s="8">
        <v>979</v>
      </c>
      <c r="J11" s="7" t="s">
        <v>289</v>
      </c>
      <c r="K11" s="11" t="s">
        <v>290</v>
      </c>
      <c r="L11" s="14">
        <f>L10+D11-I11</f>
        <v>0</v>
      </c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N17" sqref="N17"/>
    </sheetView>
  </sheetViews>
  <sheetFormatPr defaultRowHeight="13.5"/>
  <sheetData>
    <row r="1" spans="1:12" ht="22.5">
      <c r="B1" s="98" t="s">
        <v>319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291</v>
      </c>
    </row>
    <row r="3" spans="1:12">
      <c r="A3" s="99" t="s">
        <v>292</v>
      </c>
      <c r="B3" s="99"/>
      <c r="C3" s="99"/>
      <c r="D3" s="99"/>
      <c r="E3" s="99"/>
      <c r="F3" s="100" t="s">
        <v>293</v>
      </c>
      <c r="G3" s="101"/>
      <c r="H3" s="101"/>
      <c r="I3" s="101"/>
      <c r="J3" s="102"/>
      <c r="K3" s="103" t="s">
        <v>294</v>
      </c>
      <c r="L3" s="103" t="s">
        <v>5</v>
      </c>
    </row>
    <row r="4" spans="1:12" ht="28.5">
      <c r="A4" s="3" t="s">
        <v>295</v>
      </c>
      <c r="B4" s="4" t="s">
        <v>296</v>
      </c>
      <c r="C4" s="4" t="s">
        <v>297</v>
      </c>
      <c r="D4" s="5" t="s">
        <v>298</v>
      </c>
      <c r="E4" s="5" t="s">
        <v>299</v>
      </c>
      <c r="F4" s="5" t="s">
        <v>295</v>
      </c>
      <c r="G4" s="5" t="s">
        <v>300</v>
      </c>
      <c r="H4" s="5" t="s">
        <v>301</v>
      </c>
      <c r="I4" s="5" t="s">
        <v>298</v>
      </c>
      <c r="J4" s="5" t="s">
        <v>299</v>
      </c>
      <c r="K4" s="104"/>
      <c r="L4" s="103"/>
    </row>
    <row r="5" spans="1:12" ht="33.75">
      <c r="A5" s="6">
        <v>1</v>
      </c>
      <c r="B5" s="7" t="s">
        <v>302</v>
      </c>
      <c r="C5" s="7" t="s">
        <v>303</v>
      </c>
      <c r="D5" s="8">
        <v>10000</v>
      </c>
      <c r="E5" s="7" t="s">
        <v>304</v>
      </c>
      <c r="F5" s="9">
        <v>1</v>
      </c>
      <c r="G5" s="7" t="s">
        <v>305</v>
      </c>
      <c r="H5" s="10" t="s">
        <v>306</v>
      </c>
      <c r="I5" s="29">
        <v>10000</v>
      </c>
      <c r="J5" s="7" t="s">
        <v>307</v>
      </c>
      <c r="K5" s="11" t="s">
        <v>308</v>
      </c>
      <c r="L5" s="55">
        <f>D5-I5</f>
        <v>0</v>
      </c>
    </row>
    <row r="6" spans="1:12" s="22" customFormat="1" ht="14.25">
      <c r="A6" s="15"/>
      <c r="B6" s="16" t="s">
        <v>309</v>
      </c>
      <c r="C6" s="16"/>
      <c r="D6" s="17">
        <f>SUM(D5)</f>
        <v>10000</v>
      </c>
      <c r="E6" s="16"/>
      <c r="F6" s="18"/>
      <c r="G6" s="16" t="s">
        <v>309</v>
      </c>
      <c r="H6" s="19"/>
      <c r="I6" s="35">
        <f>SUM(I5)</f>
        <v>10000</v>
      </c>
      <c r="J6" s="16"/>
      <c r="K6" s="41"/>
      <c r="L6" s="63">
        <f>D6-I6</f>
        <v>0</v>
      </c>
    </row>
    <row r="7" spans="1:12" ht="96">
      <c r="A7" s="6">
        <v>2</v>
      </c>
      <c r="B7" s="7" t="s">
        <v>310</v>
      </c>
      <c r="C7" s="7" t="s">
        <v>311</v>
      </c>
      <c r="D7" s="8">
        <v>50000</v>
      </c>
      <c r="E7" s="7" t="s">
        <v>312</v>
      </c>
      <c r="F7" s="9">
        <v>1</v>
      </c>
      <c r="G7" s="7" t="s">
        <v>313</v>
      </c>
      <c r="H7" s="10" t="s">
        <v>314</v>
      </c>
      <c r="I7" s="29">
        <v>50000</v>
      </c>
      <c r="J7" s="7" t="s">
        <v>315</v>
      </c>
      <c r="K7" s="13" t="s">
        <v>316</v>
      </c>
      <c r="L7" s="57">
        <f>D7-I7</f>
        <v>0</v>
      </c>
    </row>
    <row r="8" spans="1:12" s="22" customFormat="1" ht="14.25">
      <c r="A8" s="32"/>
      <c r="B8" s="16" t="s">
        <v>317</v>
      </c>
      <c r="C8" s="16"/>
      <c r="D8" s="17">
        <f>SUM(D7)</f>
        <v>50000</v>
      </c>
      <c r="E8" s="16"/>
      <c r="F8" s="18"/>
      <c r="G8" s="16" t="s">
        <v>317</v>
      </c>
      <c r="H8" s="19"/>
      <c r="I8" s="35">
        <f>SUM(I7)</f>
        <v>50000</v>
      </c>
      <c r="J8" s="16"/>
      <c r="K8" s="20"/>
      <c r="L8" s="56">
        <f>D8-I8</f>
        <v>0</v>
      </c>
    </row>
    <row r="9" spans="1:12" s="22" customFormat="1" ht="14.25">
      <c r="A9" s="32"/>
      <c r="B9" s="62" t="s">
        <v>318</v>
      </c>
      <c r="C9" s="33"/>
      <c r="D9" s="34">
        <f>D6+D8</f>
        <v>60000</v>
      </c>
      <c r="E9" s="20"/>
      <c r="F9" s="24"/>
      <c r="G9" s="62" t="s">
        <v>318</v>
      </c>
      <c r="H9" s="47"/>
      <c r="I9" s="47">
        <f>I6+I7</f>
        <v>60000</v>
      </c>
      <c r="J9" s="16"/>
      <c r="K9" s="20"/>
      <c r="L9" s="56">
        <f>D9-I9</f>
        <v>0</v>
      </c>
    </row>
    <row r="10" spans="1:12">
      <c r="A10" s="25"/>
      <c r="B10" s="39"/>
      <c r="C10" s="39"/>
      <c r="D10" s="39"/>
      <c r="E10" s="29"/>
      <c r="F10" s="23"/>
      <c r="G10" s="29"/>
      <c r="H10" s="40"/>
      <c r="I10" s="29"/>
      <c r="J10" s="7"/>
      <c r="K10" s="13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B1" sqref="B1:K1"/>
    </sheetView>
  </sheetViews>
  <sheetFormatPr defaultRowHeight="13.5"/>
  <sheetData>
    <row r="1" spans="1:12" ht="22.5">
      <c r="B1" s="98" t="s">
        <v>324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3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3"/>
    </row>
    <row r="5" spans="1:12" ht="67.5">
      <c r="A5" s="6">
        <v>1</v>
      </c>
      <c r="B5" s="7" t="s">
        <v>166</v>
      </c>
      <c r="C5" s="7" t="s">
        <v>210</v>
      </c>
      <c r="D5" s="8">
        <v>5000</v>
      </c>
      <c r="E5" s="7" t="s">
        <v>267</v>
      </c>
      <c r="F5" s="9">
        <v>1</v>
      </c>
      <c r="G5" s="7" t="s">
        <v>320</v>
      </c>
      <c r="H5" s="10" t="s">
        <v>321</v>
      </c>
      <c r="I5" s="8">
        <v>5000</v>
      </c>
      <c r="J5" s="7" t="s">
        <v>322</v>
      </c>
      <c r="K5" s="11" t="s">
        <v>323</v>
      </c>
      <c r="L5" s="12">
        <f>D5-I5</f>
        <v>0</v>
      </c>
    </row>
    <row r="6" spans="1:12" s="22" customFormat="1" ht="14.25">
      <c r="A6" s="15"/>
      <c r="B6" s="16" t="s">
        <v>187</v>
      </c>
      <c r="C6" s="16"/>
      <c r="D6" s="17">
        <f>SUM(D5)</f>
        <v>5000</v>
      </c>
      <c r="E6" s="16"/>
      <c r="F6" s="24"/>
      <c r="G6" s="16" t="s">
        <v>187</v>
      </c>
      <c r="H6" s="19"/>
      <c r="I6" s="17">
        <f>SUM(I5)</f>
        <v>5000</v>
      </c>
      <c r="J6" s="16"/>
      <c r="K6" s="20"/>
      <c r="L6" s="21">
        <f>D6-I6</f>
        <v>0</v>
      </c>
    </row>
    <row r="7" spans="1:12">
      <c r="A7" s="37"/>
      <c r="B7" s="7"/>
      <c r="C7" s="38"/>
      <c r="D7" s="38"/>
      <c r="E7" s="13"/>
      <c r="F7" s="23"/>
      <c r="G7" s="7"/>
      <c r="H7" s="10"/>
      <c r="I7" s="8"/>
      <c r="J7" s="7"/>
      <c r="K7" s="13"/>
      <c r="L7" s="64"/>
    </row>
    <row r="8" spans="1:12">
      <c r="A8" s="37"/>
      <c r="B8" s="38"/>
      <c r="C8" s="38"/>
      <c r="D8" s="38"/>
      <c r="E8" s="13"/>
      <c r="F8" s="23"/>
      <c r="G8" s="29"/>
      <c r="H8" s="40"/>
      <c r="I8" s="40"/>
      <c r="J8" s="7"/>
      <c r="K8" s="13"/>
      <c r="L8" s="64"/>
    </row>
    <row r="9" spans="1:12">
      <c r="A9" s="25"/>
      <c r="B9" s="39"/>
      <c r="C9" s="39"/>
      <c r="D9" s="39"/>
      <c r="E9" s="29"/>
      <c r="F9" s="23"/>
      <c r="G9" s="29"/>
      <c r="H9" s="40"/>
      <c r="I9" s="29"/>
      <c r="J9" s="7"/>
      <c r="K9" s="13"/>
      <c r="L9" s="64"/>
    </row>
    <row r="10" spans="1:12">
      <c r="A10" s="25"/>
      <c r="B10" s="25"/>
      <c r="C10" s="25"/>
      <c r="D10" s="25"/>
      <c r="E10" s="26"/>
      <c r="F10" s="27"/>
      <c r="G10" s="26"/>
      <c r="H10" s="26"/>
      <c r="I10" s="26"/>
      <c r="J10" s="26"/>
      <c r="K10" s="26"/>
      <c r="L10" s="64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64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64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65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N17" sqref="N17"/>
    </sheetView>
  </sheetViews>
  <sheetFormatPr defaultRowHeight="13.5"/>
  <sheetData>
    <row r="1" spans="1:12" ht="22.5">
      <c r="B1" s="98" t="s">
        <v>347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291</v>
      </c>
    </row>
    <row r="3" spans="1:12">
      <c r="A3" s="99" t="s">
        <v>292</v>
      </c>
      <c r="B3" s="99"/>
      <c r="C3" s="99"/>
      <c r="D3" s="99"/>
      <c r="E3" s="99"/>
      <c r="F3" s="100" t="s">
        <v>293</v>
      </c>
      <c r="G3" s="101"/>
      <c r="H3" s="101"/>
      <c r="I3" s="101"/>
      <c r="J3" s="102"/>
      <c r="K3" s="103" t="s">
        <v>294</v>
      </c>
      <c r="L3" s="103" t="s">
        <v>5</v>
      </c>
    </row>
    <row r="4" spans="1:12" ht="28.5">
      <c r="A4" s="3" t="s">
        <v>295</v>
      </c>
      <c r="B4" s="4" t="s">
        <v>296</v>
      </c>
      <c r="C4" s="4" t="s">
        <v>297</v>
      </c>
      <c r="D4" s="5" t="s">
        <v>298</v>
      </c>
      <c r="E4" s="5" t="s">
        <v>299</v>
      </c>
      <c r="F4" s="5" t="s">
        <v>295</v>
      </c>
      <c r="G4" s="5" t="s">
        <v>300</v>
      </c>
      <c r="H4" s="5" t="s">
        <v>301</v>
      </c>
      <c r="I4" s="5" t="s">
        <v>298</v>
      </c>
      <c r="J4" s="5" t="s">
        <v>299</v>
      </c>
      <c r="K4" s="104"/>
      <c r="L4" s="103"/>
    </row>
    <row r="5" spans="1:12" ht="22.5">
      <c r="A5" s="6">
        <v>1</v>
      </c>
      <c r="B5" s="7" t="s">
        <v>325</v>
      </c>
      <c r="C5" s="7" t="s">
        <v>326</v>
      </c>
      <c r="D5" s="8">
        <v>15000</v>
      </c>
      <c r="E5" s="7" t="s">
        <v>327</v>
      </c>
      <c r="F5" s="66">
        <v>1</v>
      </c>
      <c r="G5" s="7" t="s">
        <v>328</v>
      </c>
      <c r="H5" s="10" t="s">
        <v>329</v>
      </c>
      <c r="I5" s="8">
        <v>2000</v>
      </c>
      <c r="J5" s="7" t="s">
        <v>330</v>
      </c>
      <c r="K5" s="11" t="s">
        <v>331</v>
      </c>
      <c r="L5" s="12">
        <f>D5-I5</f>
        <v>13000</v>
      </c>
    </row>
    <row r="6" spans="1:12" ht="48">
      <c r="A6" s="6"/>
      <c r="B6" s="7"/>
      <c r="C6" s="7"/>
      <c r="D6" s="8"/>
      <c r="E6" s="7"/>
      <c r="F6" s="9">
        <v>2</v>
      </c>
      <c r="G6" s="7" t="s">
        <v>328</v>
      </c>
      <c r="H6" s="10" t="s">
        <v>332</v>
      </c>
      <c r="I6" s="8">
        <v>10400</v>
      </c>
      <c r="J6" s="7" t="s">
        <v>333</v>
      </c>
      <c r="K6" s="13" t="s">
        <v>334</v>
      </c>
      <c r="L6" s="12">
        <f>L5+D6-I6</f>
        <v>2600</v>
      </c>
    </row>
    <row r="7" spans="1:12" s="22" customFormat="1" ht="14.25">
      <c r="A7" s="15"/>
      <c r="B7" s="16" t="s">
        <v>317</v>
      </c>
      <c r="C7" s="16"/>
      <c r="D7" s="17">
        <f>SUM(D5:D6)</f>
        <v>15000</v>
      </c>
      <c r="E7" s="16"/>
      <c r="F7" s="24"/>
      <c r="G7" s="16" t="s">
        <v>317</v>
      </c>
      <c r="H7" s="19"/>
      <c r="I7" s="17">
        <f>SUM(I5:I6)</f>
        <v>12400</v>
      </c>
      <c r="J7" s="16"/>
      <c r="K7" s="20"/>
      <c r="L7" s="21">
        <f>D7-I7</f>
        <v>2600</v>
      </c>
    </row>
    <row r="8" spans="1:12" ht="24">
      <c r="A8" s="6"/>
      <c r="B8" s="7"/>
      <c r="C8" s="7"/>
      <c r="D8" s="8"/>
      <c r="E8" s="7"/>
      <c r="F8" s="23">
        <v>1</v>
      </c>
      <c r="G8" s="7" t="s">
        <v>335</v>
      </c>
      <c r="H8" s="10" t="s">
        <v>336</v>
      </c>
      <c r="I8" s="8">
        <v>2600</v>
      </c>
      <c r="J8" s="7" t="s">
        <v>337</v>
      </c>
      <c r="K8" s="13" t="s">
        <v>338</v>
      </c>
      <c r="L8" s="14">
        <f>L7+D8-I8</f>
        <v>0</v>
      </c>
    </row>
    <row r="9" spans="1:12" ht="33.75">
      <c r="A9" s="6">
        <v>1</v>
      </c>
      <c r="B9" s="7" t="s">
        <v>339</v>
      </c>
      <c r="C9" s="7" t="s">
        <v>340</v>
      </c>
      <c r="D9" s="8">
        <v>10000</v>
      </c>
      <c r="E9" s="7" t="s">
        <v>341</v>
      </c>
      <c r="F9" s="23"/>
      <c r="G9" s="7"/>
      <c r="H9" s="10"/>
      <c r="I9" s="8"/>
      <c r="J9" s="7"/>
      <c r="K9" s="13"/>
      <c r="L9" s="14">
        <f>L8+D9-I9</f>
        <v>10000</v>
      </c>
    </row>
    <row r="10" spans="1:12" s="22" customFormat="1" ht="14.25">
      <c r="A10" s="15"/>
      <c r="B10" s="16" t="s">
        <v>342</v>
      </c>
      <c r="C10" s="16"/>
      <c r="D10" s="17">
        <f>SUM(D9)</f>
        <v>10000</v>
      </c>
      <c r="E10" s="16"/>
      <c r="F10" s="24"/>
      <c r="G10" s="16" t="s">
        <v>342</v>
      </c>
      <c r="H10" s="19"/>
      <c r="I10" s="17">
        <f>SUM(I8:I9)</f>
        <v>2600</v>
      </c>
      <c r="J10" s="16"/>
      <c r="K10" s="20"/>
      <c r="L10" s="21">
        <f>D10-I10</f>
        <v>7400</v>
      </c>
    </row>
    <row r="11" spans="1:12" s="22" customFormat="1" ht="14.25">
      <c r="A11" s="43"/>
      <c r="B11" s="44" t="s">
        <v>343</v>
      </c>
      <c r="C11" s="43"/>
      <c r="D11" s="17">
        <f>D7+D10</f>
        <v>25000</v>
      </c>
      <c r="E11" s="45"/>
      <c r="F11" s="46"/>
      <c r="G11" s="44" t="s">
        <v>343</v>
      </c>
      <c r="H11" s="45"/>
      <c r="I11" s="45">
        <f>I7+I10</f>
        <v>15000</v>
      </c>
      <c r="J11" s="45"/>
      <c r="K11" s="45"/>
      <c r="L11" s="21">
        <f>D11-I11</f>
        <v>10000</v>
      </c>
    </row>
    <row r="12" spans="1:12">
      <c r="A12" s="25"/>
      <c r="B12" s="25"/>
      <c r="C12" s="25"/>
      <c r="D12" s="25"/>
      <c r="E12" s="26"/>
      <c r="F12" s="27">
        <v>1</v>
      </c>
      <c r="G12" s="26" t="s">
        <v>344</v>
      </c>
      <c r="H12" s="10" t="s">
        <v>332</v>
      </c>
      <c r="I12" s="26">
        <v>10000</v>
      </c>
      <c r="J12" s="67" t="s">
        <v>345</v>
      </c>
      <c r="K12" s="26" t="s">
        <v>346</v>
      </c>
      <c r="L12" s="14">
        <f>L11+D12-I12</f>
        <v>0</v>
      </c>
    </row>
    <row r="13" spans="1:12" ht="14.25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6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B1" sqref="B1:K1"/>
    </sheetView>
  </sheetViews>
  <sheetFormatPr defaultRowHeight="13.5"/>
  <sheetData>
    <row r="1" spans="1:12" ht="22.5">
      <c r="B1" s="98" t="s">
        <v>348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6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7"/>
    </row>
    <row r="5" spans="1:12" ht="90">
      <c r="A5" s="6">
        <v>1</v>
      </c>
      <c r="B5" s="7" t="s">
        <v>190</v>
      </c>
      <c r="C5" s="7" t="s">
        <v>95</v>
      </c>
      <c r="D5" s="8">
        <v>10000</v>
      </c>
      <c r="E5" s="7" t="s">
        <v>349</v>
      </c>
      <c r="F5" s="9">
        <v>1</v>
      </c>
      <c r="G5" s="7" t="s">
        <v>259</v>
      </c>
      <c r="H5" s="10" t="s">
        <v>39</v>
      </c>
      <c r="I5" s="8">
        <v>10000</v>
      </c>
      <c r="J5" s="7" t="s">
        <v>350</v>
      </c>
      <c r="K5" s="11" t="s">
        <v>351</v>
      </c>
      <c r="L5" s="69">
        <f>D5-I5</f>
        <v>0</v>
      </c>
    </row>
    <row r="6" spans="1:12" s="22" customFormat="1" ht="14.25">
      <c r="A6" s="15"/>
      <c r="B6" s="16" t="s">
        <v>196</v>
      </c>
      <c r="C6" s="16"/>
      <c r="D6" s="17">
        <f>SUM(D5)</f>
        <v>10000</v>
      </c>
      <c r="E6" s="16"/>
      <c r="F6" s="18"/>
      <c r="G6" s="16" t="s">
        <v>196</v>
      </c>
      <c r="H6" s="19"/>
      <c r="I6" s="17">
        <f>SUM(I5)</f>
        <v>10000</v>
      </c>
      <c r="J6" s="16"/>
      <c r="K6" s="41"/>
      <c r="L6" s="70">
        <f>D6-I6</f>
        <v>0</v>
      </c>
    </row>
    <row r="7" spans="1:12" ht="120">
      <c r="A7" s="6">
        <v>1</v>
      </c>
      <c r="B7" s="7" t="s">
        <v>36</v>
      </c>
      <c r="C7" s="7" t="s">
        <v>25</v>
      </c>
      <c r="D7" s="8">
        <v>30000</v>
      </c>
      <c r="E7" s="7" t="s">
        <v>37</v>
      </c>
      <c r="F7" s="9">
        <v>1</v>
      </c>
      <c r="G7" s="7" t="s">
        <v>27</v>
      </c>
      <c r="H7" s="10" t="s">
        <v>76</v>
      </c>
      <c r="I7" s="8">
        <v>30000</v>
      </c>
      <c r="J7" s="7" t="s">
        <v>164</v>
      </c>
      <c r="K7" s="13" t="s">
        <v>352</v>
      </c>
      <c r="L7" s="71">
        <f>D7-I7</f>
        <v>0</v>
      </c>
    </row>
    <row r="8" spans="1:12" ht="22.5">
      <c r="A8" s="6">
        <v>2</v>
      </c>
      <c r="B8" s="7" t="s">
        <v>353</v>
      </c>
      <c r="C8" s="7" t="s">
        <v>354</v>
      </c>
      <c r="D8" s="8">
        <v>30000</v>
      </c>
      <c r="E8" s="7" t="s">
        <v>355</v>
      </c>
      <c r="F8" s="23"/>
      <c r="G8" s="7"/>
      <c r="H8" s="10"/>
      <c r="I8" s="8"/>
      <c r="J8" s="7"/>
      <c r="K8" s="13"/>
      <c r="L8" s="71">
        <f>L7+D8-I8</f>
        <v>30000</v>
      </c>
    </row>
    <row r="9" spans="1:12" s="22" customFormat="1" ht="14.25">
      <c r="A9" s="15"/>
      <c r="B9" s="16" t="s">
        <v>31</v>
      </c>
      <c r="C9" s="16"/>
      <c r="D9" s="17">
        <f>SUM(D7:D8)</f>
        <v>60000</v>
      </c>
      <c r="E9" s="16"/>
      <c r="F9" s="24"/>
      <c r="G9" s="16" t="s">
        <v>31</v>
      </c>
      <c r="H9" s="19"/>
      <c r="I9" s="17">
        <f>SUM(I7:I8)</f>
        <v>30000</v>
      </c>
      <c r="J9" s="16"/>
      <c r="K9" s="20"/>
      <c r="L9" s="56">
        <f>D9-I9</f>
        <v>30000</v>
      </c>
    </row>
    <row r="10" spans="1:12" s="22" customFormat="1" ht="14.25">
      <c r="A10" s="15"/>
      <c r="B10" s="16" t="s">
        <v>266</v>
      </c>
      <c r="C10" s="16"/>
      <c r="D10" s="17">
        <f>D6+D9</f>
        <v>70000</v>
      </c>
      <c r="E10" s="16"/>
      <c r="F10" s="24"/>
      <c r="G10" s="16" t="s">
        <v>266</v>
      </c>
      <c r="H10" s="19"/>
      <c r="I10" s="17">
        <f>I6+I9</f>
        <v>40000</v>
      </c>
      <c r="J10" s="16"/>
      <c r="K10" s="20"/>
      <c r="L10" s="56">
        <f>D10-I10</f>
        <v>30000</v>
      </c>
    </row>
    <row r="11" spans="1:12" ht="72">
      <c r="A11" s="6"/>
      <c r="B11" s="7"/>
      <c r="C11" s="7"/>
      <c r="D11" s="8"/>
      <c r="E11" s="7"/>
      <c r="F11" s="23">
        <v>1</v>
      </c>
      <c r="G11" s="7" t="s">
        <v>356</v>
      </c>
      <c r="H11" s="10" t="s">
        <v>39</v>
      </c>
      <c r="I11" s="8">
        <v>30000</v>
      </c>
      <c r="J11" s="7" t="s">
        <v>357</v>
      </c>
      <c r="K11" s="13" t="s">
        <v>358</v>
      </c>
      <c r="L11" s="71">
        <f>L10+D11-I11</f>
        <v>0</v>
      </c>
    </row>
    <row r="12" spans="1:12">
      <c r="A12" s="25"/>
      <c r="B12" s="25"/>
      <c r="C12" s="25"/>
      <c r="D12" s="8"/>
      <c r="E12" s="26"/>
      <c r="F12" s="27"/>
      <c r="G12" s="26"/>
      <c r="H12" s="26"/>
      <c r="I12" s="26"/>
      <c r="J12" s="26"/>
      <c r="K12" s="26"/>
      <c r="L12" s="65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A15" s="25"/>
      <c r="B15" s="25"/>
      <c r="C15" s="25"/>
      <c r="D15" s="25"/>
      <c r="E15" s="26"/>
      <c r="F15" s="27"/>
      <c r="G15" s="26"/>
      <c r="H15" s="26"/>
      <c r="I15" s="26"/>
      <c r="J15" s="26"/>
      <c r="K15" s="26"/>
      <c r="L15" s="28"/>
    </row>
    <row r="16" spans="1:12">
      <c r="B16" s="105"/>
      <c r="C16" s="105"/>
      <c r="D16" s="105"/>
      <c r="E16" s="105"/>
      <c r="F16" s="105"/>
      <c r="G16" s="105"/>
      <c r="H16" s="105"/>
      <c r="I16" s="105"/>
      <c r="J16" s="105"/>
      <c r="K16" s="105"/>
    </row>
  </sheetData>
  <mergeCells count="6">
    <mergeCell ref="B16:K16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K7" sqref="K7"/>
    </sheetView>
  </sheetViews>
  <sheetFormatPr defaultRowHeight="13.5"/>
  <cols>
    <col min="12" max="12" width="10.5" bestFit="1" customWidth="1"/>
  </cols>
  <sheetData>
    <row r="1" spans="1:12" ht="22.5">
      <c r="B1" s="98" t="s">
        <v>364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3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3"/>
    </row>
    <row r="5" spans="1:12" ht="22.5">
      <c r="A5" s="6">
        <v>1</v>
      </c>
      <c r="B5" s="7" t="s">
        <v>359</v>
      </c>
      <c r="C5" s="7" t="s">
        <v>210</v>
      </c>
      <c r="D5" s="8">
        <v>20000</v>
      </c>
      <c r="E5" s="7" t="s">
        <v>360</v>
      </c>
      <c r="F5" s="9"/>
      <c r="G5" s="7"/>
      <c r="H5" s="10"/>
      <c r="I5" s="8"/>
      <c r="J5" s="7"/>
      <c r="K5" s="11"/>
      <c r="L5" s="55">
        <f>D5-I5</f>
        <v>20000</v>
      </c>
    </row>
    <row r="6" spans="1:12" s="22" customFormat="1" ht="14.25">
      <c r="A6" s="15"/>
      <c r="B6" s="16" t="s">
        <v>136</v>
      </c>
      <c r="C6" s="16"/>
      <c r="D6" s="17">
        <f>SUM(D5)</f>
        <v>20000</v>
      </c>
      <c r="E6" s="16"/>
      <c r="F6" s="18"/>
      <c r="G6" s="16" t="s">
        <v>136</v>
      </c>
      <c r="H6" s="19"/>
      <c r="I6" s="17">
        <f>SUM(I5)</f>
        <v>0</v>
      </c>
      <c r="J6" s="16"/>
      <c r="K6" s="20"/>
      <c r="L6" s="56">
        <f>D6-I6</f>
        <v>20000</v>
      </c>
    </row>
    <row r="7" spans="1:12" ht="72">
      <c r="A7" s="6"/>
      <c r="B7" s="7"/>
      <c r="C7" s="7"/>
      <c r="D7" s="8"/>
      <c r="E7" s="7"/>
      <c r="F7" s="9">
        <v>1</v>
      </c>
      <c r="G7" s="7" t="s">
        <v>361</v>
      </c>
      <c r="H7" s="10" t="s">
        <v>213</v>
      </c>
      <c r="I7" s="8">
        <v>20000</v>
      </c>
      <c r="J7" s="7" t="s">
        <v>362</v>
      </c>
      <c r="K7" s="13" t="s">
        <v>363</v>
      </c>
      <c r="L7" s="31">
        <f>L6+D7-I7</f>
        <v>0</v>
      </c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12" sqref="G12"/>
    </sheetView>
  </sheetViews>
  <sheetFormatPr defaultRowHeight="13.5"/>
  <cols>
    <col min="9" max="9" width="10.25" bestFit="1" customWidth="1"/>
  </cols>
  <sheetData>
    <row r="1" spans="1:12" ht="22.5">
      <c r="B1" s="98" t="s">
        <v>365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72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73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112.5">
      <c r="A5" s="6">
        <v>1</v>
      </c>
      <c r="B5" s="38" t="s">
        <v>366</v>
      </c>
      <c r="C5" s="74" t="s">
        <v>367</v>
      </c>
      <c r="D5" s="75">
        <v>440000</v>
      </c>
      <c r="E5" s="7" t="s">
        <v>368</v>
      </c>
      <c r="F5" s="9">
        <v>1</v>
      </c>
      <c r="G5" s="7" t="s">
        <v>369</v>
      </c>
      <c r="H5" s="38" t="s">
        <v>370</v>
      </c>
      <c r="I5" s="29">
        <v>313815</v>
      </c>
      <c r="J5" s="7" t="s">
        <v>371</v>
      </c>
      <c r="K5" s="11" t="s">
        <v>372</v>
      </c>
      <c r="L5" s="12">
        <f>D5-I5</f>
        <v>126185</v>
      </c>
    </row>
    <row r="6" spans="1:12">
      <c r="A6" s="6">
        <v>2</v>
      </c>
      <c r="B6" s="7" t="s">
        <v>373</v>
      </c>
      <c r="C6" s="76" t="s">
        <v>374</v>
      </c>
      <c r="D6" s="75">
        <v>10000</v>
      </c>
      <c r="E6" s="7" t="s">
        <v>109</v>
      </c>
      <c r="F6" s="28"/>
      <c r="G6" s="28"/>
      <c r="H6" s="28"/>
      <c r="I6" s="28"/>
      <c r="J6" s="28"/>
      <c r="K6" s="13"/>
      <c r="L6" s="14">
        <f>L5+D6-I6</f>
        <v>136185</v>
      </c>
    </row>
    <row r="7" spans="1:12">
      <c r="A7" s="6">
        <v>3</v>
      </c>
      <c r="B7" s="25" t="s">
        <v>375</v>
      </c>
      <c r="C7" s="77" t="s">
        <v>376</v>
      </c>
      <c r="D7" s="78">
        <v>70000</v>
      </c>
      <c r="E7" s="7" t="s">
        <v>77</v>
      </c>
      <c r="F7" s="23"/>
      <c r="G7" s="29"/>
      <c r="H7" s="29"/>
      <c r="I7" s="29"/>
      <c r="J7" s="7"/>
      <c r="K7" s="13"/>
      <c r="L7" s="14">
        <f>L6+D7-I7</f>
        <v>206185</v>
      </c>
    </row>
    <row r="8" spans="1:12" ht="24">
      <c r="A8" s="6">
        <v>4</v>
      </c>
      <c r="B8" s="39" t="s">
        <v>375</v>
      </c>
      <c r="C8" s="74" t="s">
        <v>377</v>
      </c>
      <c r="D8" s="75">
        <v>20000</v>
      </c>
      <c r="E8" s="7" t="s">
        <v>378</v>
      </c>
      <c r="F8" s="23"/>
      <c r="G8" s="29"/>
      <c r="H8" s="40"/>
      <c r="I8" s="40"/>
      <c r="J8" s="7"/>
      <c r="K8" s="13"/>
      <c r="L8" s="14">
        <f>L7+D8-I8</f>
        <v>226185</v>
      </c>
    </row>
    <row r="9" spans="1:12" ht="24">
      <c r="A9" s="6">
        <v>5</v>
      </c>
      <c r="B9" s="38" t="s">
        <v>375</v>
      </c>
      <c r="C9" s="74" t="s">
        <v>379</v>
      </c>
      <c r="D9" s="75">
        <v>100000</v>
      </c>
      <c r="E9" s="7" t="s">
        <v>380</v>
      </c>
      <c r="F9" s="23"/>
      <c r="G9" s="29"/>
      <c r="H9" s="29"/>
      <c r="I9" s="29"/>
      <c r="J9" s="7"/>
      <c r="K9" s="13"/>
      <c r="L9" s="14">
        <f>L8+D9-I9</f>
        <v>326185</v>
      </c>
    </row>
    <row r="10" spans="1:12" s="22" customFormat="1" ht="14.25">
      <c r="A10" s="15"/>
      <c r="B10" s="43" t="s">
        <v>31</v>
      </c>
      <c r="C10" s="79"/>
      <c r="D10" s="80">
        <f>SUM(D5:D9)</f>
        <v>640000</v>
      </c>
      <c r="E10" s="16"/>
      <c r="F10" s="24"/>
      <c r="G10" s="43" t="s">
        <v>31</v>
      </c>
      <c r="H10" s="35"/>
      <c r="I10" s="35">
        <f>SUM(I5:I9)</f>
        <v>313815</v>
      </c>
      <c r="J10" s="16"/>
      <c r="K10" s="20"/>
      <c r="L10" s="21">
        <f>D10-I10</f>
        <v>326185</v>
      </c>
    </row>
    <row r="11" spans="1:12" ht="22.5">
      <c r="A11" s="6">
        <v>6</v>
      </c>
      <c r="B11" s="7" t="s">
        <v>381</v>
      </c>
      <c r="C11" s="76" t="s">
        <v>382</v>
      </c>
      <c r="D11" s="75">
        <v>100000</v>
      </c>
      <c r="E11" s="7" t="s">
        <v>383</v>
      </c>
      <c r="F11" s="23">
        <v>2</v>
      </c>
      <c r="G11" s="43" t="s">
        <v>31</v>
      </c>
      <c r="H11" s="40" t="s">
        <v>384</v>
      </c>
      <c r="I11" s="40">
        <v>50000</v>
      </c>
      <c r="J11" s="7" t="s">
        <v>385</v>
      </c>
      <c r="K11" s="26"/>
      <c r="L11" s="14">
        <f>L10+D11-I11</f>
        <v>376185</v>
      </c>
    </row>
    <row r="12" spans="1:12">
      <c r="A12" s="6"/>
      <c r="B12" s="38"/>
      <c r="C12" s="74"/>
      <c r="D12" s="74"/>
      <c r="E12" s="7"/>
      <c r="F12" s="27"/>
      <c r="G12" s="26"/>
      <c r="H12" s="26"/>
      <c r="I12" s="26"/>
      <c r="J12" s="7"/>
      <c r="K12" s="26"/>
      <c r="L12" s="64"/>
    </row>
    <row r="13" spans="1:12">
      <c r="A13" s="6"/>
      <c r="B13" s="25"/>
      <c r="C13" s="81"/>
      <c r="D13" s="81"/>
      <c r="E13" s="26"/>
      <c r="F13" s="27"/>
      <c r="G13" s="26"/>
      <c r="H13" s="26"/>
      <c r="I13" s="26"/>
      <c r="J13" s="26"/>
      <c r="K13" s="26"/>
      <c r="L13" s="64"/>
    </row>
    <row r="14" spans="1:12">
      <c r="A14" s="6"/>
      <c r="B14" s="25"/>
      <c r="C14" s="81"/>
      <c r="D14" s="81"/>
      <c r="E14" s="26"/>
      <c r="F14" s="27"/>
      <c r="G14" s="26"/>
      <c r="H14" s="26"/>
      <c r="I14" s="26"/>
      <c r="J14" s="26"/>
      <c r="K14" s="26"/>
      <c r="L14" s="82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M9" sqref="M9"/>
    </sheetView>
  </sheetViews>
  <sheetFormatPr defaultRowHeight="13.5"/>
  <sheetData>
    <row r="1" spans="1:12" ht="22.5">
      <c r="B1" s="98" t="s">
        <v>386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6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7"/>
    </row>
    <row r="5" spans="1:12" ht="78.75">
      <c r="A5" s="6">
        <v>1</v>
      </c>
      <c r="B5" s="7" t="s">
        <v>13</v>
      </c>
      <c r="C5" s="7" t="s">
        <v>138</v>
      </c>
      <c r="D5" s="8">
        <v>10000</v>
      </c>
      <c r="E5" s="7" t="s">
        <v>279</v>
      </c>
      <c r="F5" s="9">
        <v>1</v>
      </c>
      <c r="G5" s="7" t="s">
        <v>387</v>
      </c>
      <c r="H5" s="10" t="s">
        <v>388</v>
      </c>
      <c r="I5" s="8">
        <v>10000</v>
      </c>
      <c r="J5" s="7" t="s">
        <v>389</v>
      </c>
      <c r="K5" s="11" t="s">
        <v>390</v>
      </c>
      <c r="L5" s="8">
        <f t="shared" ref="L5:L10" si="0">D5-I5</f>
        <v>0</v>
      </c>
    </row>
    <row r="6" spans="1:12" s="22" customFormat="1" ht="14.25">
      <c r="A6" s="15"/>
      <c r="B6" s="16" t="s">
        <v>23</v>
      </c>
      <c r="C6" s="16"/>
      <c r="D6" s="17">
        <f>SUM(D5)</f>
        <v>10000</v>
      </c>
      <c r="E6" s="16"/>
      <c r="F6" s="18"/>
      <c r="G6" s="16" t="s">
        <v>23</v>
      </c>
      <c r="H6" s="19"/>
      <c r="I6" s="17">
        <f>SUM(I5)</f>
        <v>10000</v>
      </c>
      <c r="J6" s="16"/>
      <c r="K6" s="41"/>
      <c r="L6" s="17">
        <f t="shared" si="0"/>
        <v>0</v>
      </c>
    </row>
    <row r="7" spans="1:12" ht="60">
      <c r="A7" s="6">
        <v>1</v>
      </c>
      <c r="B7" s="7" t="s">
        <v>391</v>
      </c>
      <c r="C7" s="7" t="s">
        <v>54</v>
      </c>
      <c r="D7" s="8">
        <v>30000</v>
      </c>
      <c r="E7" s="7" t="s">
        <v>392</v>
      </c>
      <c r="F7" s="9">
        <v>1</v>
      </c>
      <c r="G7" s="7" t="s">
        <v>353</v>
      </c>
      <c r="H7" s="10" t="s">
        <v>393</v>
      </c>
      <c r="I7" s="8">
        <v>30000</v>
      </c>
      <c r="J7" s="7" t="s">
        <v>394</v>
      </c>
      <c r="K7" s="13" t="s">
        <v>395</v>
      </c>
      <c r="L7" s="14">
        <f t="shared" si="0"/>
        <v>0</v>
      </c>
    </row>
    <row r="8" spans="1:12" ht="22.5">
      <c r="A8" s="6">
        <v>2</v>
      </c>
      <c r="B8" s="7" t="s">
        <v>375</v>
      </c>
      <c r="C8" s="7" t="s">
        <v>396</v>
      </c>
      <c r="D8" s="8">
        <v>20000</v>
      </c>
      <c r="E8" s="7" t="s">
        <v>77</v>
      </c>
      <c r="F8" s="23"/>
      <c r="G8" s="7"/>
      <c r="H8" s="10"/>
      <c r="I8" s="8"/>
      <c r="J8" s="7"/>
      <c r="K8" s="13"/>
      <c r="L8" s="14">
        <f t="shared" si="0"/>
        <v>20000</v>
      </c>
    </row>
    <row r="9" spans="1:12" s="22" customFormat="1" ht="14.25">
      <c r="A9" s="15"/>
      <c r="B9" s="16" t="s">
        <v>31</v>
      </c>
      <c r="C9" s="16"/>
      <c r="D9" s="17">
        <f>SUM(D7:D8)</f>
        <v>50000</v>
      </c>
      <c r="E9" s="16"/>
      <c r="F9" s="24"/>
      <c r="G9" s="16" t="s">
        <v>31</v>
      </c>
      <c r="H9" s="19"/>
      <c r="I9" s="17">
        <f>SUM(I7:I8)</f>
        <v>30000</v>
      </c>
      <c r="J9" s="16"/>
      <c r="K9" s="20"/>
      <c r="L9" s="21">
        <f t="shared" si="0"/>
        <v>20000</v>
      </c>
    </row>
    <row r="10" spans="1:12" s="22" customFormat="1" ht="14.25">
      <c r="A10" s="15"/>
      <c r="B10" s="16" t="s">
        <v>32</v>
      </c>
      <c r="C10" s="16"/>
      <c r="D10" s="17">
        <f>D6+D9</f>
        <v>60000</v>
      </c>
      <c r="E10" s="16"/>
      <c r="F10" s="24"/>
      <c r="G10" s="16" t="s">
        <v>32</v>
      </c>
      <c r="H10" s="19"/>
      <c r="I10" s="17">
        <f>I6+I9</f>
        <v>40000</v>
      </c>
      <c r="J10" s="16"/>
      <c r="K10" s="20"/>
      <c r="L10" s="21">
        <f t="shared" si="0"/>
        <v>20000</v>
      </c>
    </row>
    <row r="11" spans="1:12" ht="84">
      <c r="A11" s="25"/>
      <c r="B11" s="25"/>
      <c r="C11" s="25"/>
      <c r="D11" s="8"/>
      <c r="E11" s="26"/>
      <c r="F11" s="23">
        <v>2</v>
      </c>
      <c r="G11" s="7" t="s">
        <v>38</v>
      </c>
      <c r="H11" s="10" t="s">
        <v>397</v>
      </c>
      <c r="I11" s="8">
        <v>20000</v>
      </c>
      <c r="J11" s="7" t="s">
        <v>398</v>
      </c>
      <c r="K11" s="13" t="s">
        <v>399</v>
      </c>
      <c r="L11" s="14">
        <f>L10+D11-I11</f>
        <v>0</v>
      </c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D12" sqref="D12"/>
    </sheetView>
  </sheetViews>
  <sheetFormatPr defaultRowHeight="13.5"/>
  <sheetData>
    <row r="1" spans="1:12" ht="22.5">
      <c r="B1" s="98" t="s">
        <v>42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78.75">
      <c r="A5" s="6">
        <v>1</v>
      </c>
      <c r="B5" s="7" t="s">
        <v>43</v>
      </c>
      <c r="C5" s="7" t="s">
        <v>44</v>
      </c>
      <c r="D5" s="8">
        <v>20000</v>
      </c>
      <c r="E5" s="7" t="s">
        <v>45</v>
      </c>
      <c r="F5" s="9">
        <v>1</v>
      </c>
      <c r="G5" s="7" t="s">
        <v>46</v>
      </c>
      <c r="H5" s="10" t="s">
        <v>47</v>
      </c>
      <c r="I5" s="8">
        <v>20000</v>
      </c>
      <c r="J5" s="7" t="s">
        <v>48</v>
      </c>
      <c r="K5" s="11" t="s">
        <v>49</v>
      </c>
      <c r="L5" s="12">
        <f>D5-I5</f>
        <v>0</v>
      </c>
    </row>
    <row r="6" spans="1:12" s="22" customFormat="1" ht="14.25">
      <c r="A6" s="15"/>
      <c r="B6" s="16" t="s">
        <v>23</v>
      </c>
      <c r="C6" s="16"/>
      <c r="D6" s="17">
        <f>SUM(D5)</f>
        <v>20000</v>
      </c>
      <c r="E6" s="16"/>
      <c r="F6" s="18"/>
      <c r="G6" s="16" t="s">
        <v>23</v>
      </c>
      <c r="H6" s="19"/>
      <c r="I6" s="17">
        <f>SUM(I5)</f>
        <v>20000</v>
      </c>
      <c r="J6" s="16"/>
      <c r="K6" s="41"/>
      <c r="L6" s="42">
        <f>D6-I6</f>
        <v>0</v>
      </c>
    </row>
    <row r="7" spans="1:12" ht="72">
      <c r="A7" s="6">
        <v>1</v>
      </c>
      <c r="B7" s="7" t="s">
        <v>24</v>
      </c>
      <c r="C7" s="7" t="s">
        <v>50</v>
      </c>
      <c r="D7" s="8">
        <v>50000</v>
      </c>
      <c r="E7" s="7" t="s">
        <v>35</v>
      </c>
      <c r="F7" s="9">
        <v>1</v>
      </c>
      <c r="G7" s="7" t="s">
        <v>27</v>
      </c>
      <c r="H7" s="10" t="s">
        <v>51</v>
      </c>
      <c r="I7" s="8">
        <v>24610</v>
      </c>
      <c r="J7" s="7" t="s">
        <v>40</v>
      </c>
      <c r="K7" s="13" t="s">
        <v>52</v>
      </c>
      <c r="L7" s="12">
        <f>D7-I7</f>
        <v>25390</v>
      </c>
    </row>
    <row r="8" spans="1:12" ht="96">
      <c r="A8" s="6">
        <v>2</v>
      </c>
      <c r="B8" s="7" t="s">
        <v>53</v>
      </c>
      <c r="C8" s="7" t="s">
        <v>54</v>
      </c>
      <c r="D8" s="8">
        <v>40000</v>
      </c>
      <c r="E8" s="7" t="s">
        <v>55</v>
      </c>
      <c r="F8" s="23">
        <v>2</v>
      </c>
      <c r="G8" s="7" t="s">
        <v>56</v>
      </c>
      <c r="H8" s="10" t="s">
        <v>57</v>
      </c>
      <c r="I8" s="8">
        <v>40775</v>
      </c>
      <c r="J8" s="7" t="s">
        <v>58</v>
      </c>
      <c r="K8" s="13" t="s">
        <v>59</v>
      </c>
      <c r="L8" s="14">
        <f>L7+D8-I8</f>
        <v>24615</v>
      </c>
    </row>
    <row r="9" spans="1:12" ht="48">
      <c r="A9" s="6"/>
      <c r="B9" s="7"/>
      <c r="C9" s="7"/>
      <c r="D9" s="8"/>
      <c r="E9" s="7"/>
      <c r="F9" s="23">
        <v>3</v>
      </c>
      <c r="G9" s="7" t="s">
        <v>56</v>
      </c>
      <c r="H9" s="10" t="s">
        <v>60</v>
      </c>
      <c r="I9" s="8">
        <v>11850</v>
      </c>
      <c r="J9" s="7" t="s">
        <v>61</v>
      </c>
      <c r="K9" s="13" t="s">
        <v>62</v>
      </c>
      <c r="L9" s="14">
        <f>L8+D9-I9</f>
        <v>12765</v>
      </c>
    </row>
    <row r="10" spans="1:12" s="22" customFormat="1" ht="14.25">
      <c r="A10" s="15"/>
      <c r="B10" s="16" t="s">
        <v>31</v>
      </c>
      <c r="C10" s="16"/>
      <c r="D10" s="17">
        <f>SUM(D7:D9)</f>
        <v>90000</v>
      </c>
      <c r="E10" s="16"/>
      <c r="F10" s="24"/>
      <c r="G10" s="16" t="s">
        <v>31</v>
      </c>
      <c r="H10" s="19"/>
      <c r="I10" s="17">
        <f>SUM(I7:I9)</f>
        <v>77235</v>
      </c>
      <c r="J10" s="16"/>
      <c r="K10" s="20"/>
      <c r="L10" s="21">
        <f>D10-I10</f>
        <v>12765</v>
      </c>
    </row>
    <row r="11" spans="1:12" s="22" customFormat="1" ht="14.25">
      <c r="A11" s="43"/>
      <c r="B11" s="44" t="s">
        <v>32</v>
      </c>
      <c r="C11" s="43"/>
      <c r="D11" s="17">
        <f>D6+D10</f>
        <v>110000</v>
      </c>
      <c r="E11" s="45"/>
      <c r="F11" s="46"/>
      <c r="G11" s="44" t="s">
        <v>32</v>
      </c>
      <c r="H11" s="45"/>
      <c r="I11" s="45">
        <f>I6+I10</f>
        <v>97235</v>
      </c>
      <c r="J11" s="45"/>
      <c r="K11" s="45"/>
      <c r="L11" s="21">
        <f>D11-I11</f>
        <v>12765</v>
      </c>
    </row>
    <row r="12" spans="1:12" ht="84">
      <c r="A12" s="25"/>
      <c r="B12" s="25"/>
      <c r="C12" s="25"/>
      <c r="D12" s="25"/>
      <c r="E12" s="26"/>
      <c r="F12" s="23">
        <v>1</v>
      </c>
      <c r="G12" s="7" t="s">
        <v>63</v>
      </c>
      <c r="H12" s="10" t="s">
        <v>64</v>
      </c>
      <c r="I12" s="8">
        <v>12765</v>
      </c>
      <c r="J12" s="7" t="s">
        <v>40</v>
      </c>
      <c r="K12" s="13" t="s">
        <v>65</v>
      </c>
      <c r="L12" s="14">
        <f>L11+D12-I12</f>
        <v>0</v>
      </c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1" sqref="B1:K1"/>
    </sheetView>
  </sheetViews>
  <sheetFormatPr defaultRowHeight="13.5"/>
  <sheetData>
    <row r="1" spans="1:12" ht="22.5">
      <c r="B1" s="98" t="s">
        <v>409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78.75">
      <c r="A5" s="6">
        <v>1</v>
      </c>
      <c r="B5" s="7" t="s">
        <v>190</v>
      </c>
      <c r="C5" s="7" t="s">
        <v>400</v>
      </c>
      <c r="D5" s="8">
        <v>60000</v>
      </c>
      <c r="E5" s="7" t="s">
        <v>401</v>
      </c>
      <c r="F5" s="9">
        <v>1</v>
      </c>
      <c r="G5" s="7" t="s">
        <v>402</v>
      </c>
      <c r="H5" s="10" t="s">
        <v>403</v>
      </c>
      <c r="I5" s="29">
        <v>79148</v>
      </c>
      <c r="J5" s="7" t="s">
        <v>357</v>
      </c>
      <c r="K5" s="11" t="s">
        <v>404</v>
      </c>
      <c r="L5" s="30">
        <f>D5-I5</f>
        <v>-19148</v>
      </c>
    </row>
    <row r="6" spans="1:12" s="22" customFormat="1" ht="14.25">
      <c r="A6" s="15"/>
      <c r="B6" s="16" t="s">
        <v>196</v>
      </c>
      <c r="C6" s="16"/>
      <c r="D6" s="17">
        <f>SUM(D5)</f>
        <v>60000</v>
      </c>
      <c r="E6" s="16"/>
      <c r="F6" s="18"/>
      <c r="G6" s="16" t="s">
        <v>196</v>
      </c>
      <c r="H6" s="19"/>
      <c r="I6" s="35">
        <f>SUM(I5)</f>
        <v>79148</v>
      </c>
      <c r="J6" s="16"/>
      <c r="K6" s="41"/>
      <c r="L6" s="49">
        <f>D6-I6</f>
        <v>-19148</v>
      </c>
    </row>
    <row r="7" spans="1:12" ht="84">
      <c r="A7" s="6">
        <v>1</v>
      </c>
      <c r="B7" s="7" t="s">
        <v>405</v>
      </c>
      <c r="C7" s="7" t="s">
        <v>145</v>
      </c>
      <c r="D7" s="8">
        <v>20000</v>
      </c>
      <c r="E7" s="7" t="s">
        <v>48</v>
      </c>
      <c r="F7" s="9">
        <v>2</v>
      </c>
      <c r="G7" s="7" t="s">
        <v>88</v>
      </c>
      <c r="H7" s="10" t="s">
        <v>406</v>
      </c>
      <c r="I7" s="29">
        <v>852</v>
      </c>
      <c r="J7" s="7" t="s">
        <v>407</v>
      </c>
      <c r="K7" s="13" t="s">
        <v>408</v>
      </c>
      <c r="L7" s="31">
        <f>L6+D7-I7</f>
        <v>0</v>
      </c>
    </row>
    <row r="8" spans="1:12" s="22" customFormat="1" ht="14.25">
      <c r="A8" s="32"/>
      <c r="B8" s="16" t="s">
        <v>23</v>
      </c>
      <c r="C8" s="33"/>
      <c r="D8" s="34">
        <f>SUM(D7)</f>
        <v>20000</v>
      </c>
      <c r="E8" s="20"/>
      <c r="F8" s="18"/>
      <c r="G8" s="16" t="s">
        <v>23</v>
      </c>
      <c r="H8" s="19"/>
      <c r="I8" s="35">
        <f>SUM(I7)</f>
        <v>852</v>
      </c>
      <c r="J8" s="16"/>
      <c r="K8" s="20"/>
      <c r="L8" s="36">
        <f>L6+D8-I8</f>
        <v>0</v>
      </c>
    </row>
    <row r="9" spans="1:12" s="22" customFormat="1" ht="14.25">
      <c r="A9" s="32"/>
      <c r="B9" s="62" t="s">
        <v>262</v>
      </c>
      <c r="C9" s="33"/>
      <c r="D9" s="34">
        <f>D6+D8</f>
        <v>80000</v>
      </c>
      <c r="E9" s="20"/>
      <c r="F9" s="24"/>
      <c r="G9" s="62" t="s">
        <v>262</v>
      </c>
      <c r="H9" s="47"/>
      <c r="I9" s="47">
        <f>I6+I8</f>
        <v>80000</v>
      </c>
      <c r="J9" s="16"/>
      <c r="K9" s="20"/>
      <c r="L9" s="36">
        <f>D9-I9</f>
        <v>0</v>
      </c>
    </row>
    <row r="10" spans="1:12">
      <c r="A10" s="25"/>
      <c r="B10" s="39"/>
      <c r="C10" s="39"/>
      <c r="D10" s="39"/>
      <c r="E10" s="29"/>
      <c r="F10" s="23"/>
      <c r="G10" s="29"/>
      <c r="H10" s="40"/>
      <c r="I10" s="29"/>
      <c r="J10" s="7"/>
      <c r="K10" s="13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J18" sqref="J18"/>
    </sheetView>
  </sheetViews>
  <sheetFormatPr defaultRowHeight="13.5"/>
  <cols>
    <col min="1" max="1" width="6" bestFit="1" customWidth="1"/>
    <col min="2" max="4" width="8.25" bestFit="1" customWidth="1"/>
    <col min="6" max="6" width="5.75" bestFit="1" customWidth="1"/>
    <col min="7" max="10" width="8.25" bestFit="1" customWidth="1"/>
    <col min="12" max="12" width="10.5" bestFit="1" customWidth="1"/>
  </cols>
  <sheetData>
    <row r="1" spans="1:12" ht="22.5">
      <c r="B1" s="98" t="s">
        <v>415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100" t="s">
        <v>113</v>
      </c>
      <c r="G3" s="101"/>
      <c r="H3" s="101"/>
      <c r="I3" s="101"/>
      <c r="J3" s="102"/>
      <c r="K3" s="103" t="s">
        <v>114</v>
      </c>
      <c r="L3" s="103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3"/>
    </row>
    <row r="5" spans="1:12" ht="90">
      <c r="A5" s="6">
        <v>1</v>
      </c>
      <c r="B5" s="7" t="s">
        <v>122</v>
      </c>
      <c r="C5" s="7" t="s">
        <v>410</v>
      </c>
      <c r="D5" s="8">
        <v>20000</v>
      </c>
      <c r="E5" s="7" t="s">
        <v>411</v>
      </c>
      <c r="F5" s="9">
        <v>1</v>
      </c>
      <c r="G5" s="7" t="s">
        <v>125</v>
      </c>
      <c r="H5" s="10" t="s">
        <v>412</v>
      </c>
      <c r="I5" s="8">
        <v>20000</v>
      </c>
      <c r="J5" s="7" t="s">
        <v>174</v>
      </c>
      <c r="K5" s="11" t="s">
        <v>413</v>
      </c>
      <c r="L5" s="30">
        <f>D5-I5</f>
        <v>0</v>
      </c>
    </row>
    <row r="6" spans="1:12" ht="22.5">
      <c r="A6" s="6">
        <v>2</v>
      </c>
      <c r="B6" s="7" t="s">
        <v>359</v>
      </c>
      <c r="C6" s="7" t="s">
        <v>414</v>
      </c>
      <c r="D6" s="8">
        <v>50000</v>
      </c>
      <c r="E6" s="7" t="s">
        <v>360</v>
      </c>
      <c r="F6" s="9"/>
      <c r="G6" s="7"/>
      <c r="H6" s="10"/>
      <c r="I6" s="8"/>
      <c r="J6" s="7"/>
      <c r="K6" s="13"/>
      <c r="L6" s="31">
        <f>D6-I6</f>
        <v>50000</v>
      </c>
    </row>
    <row r="7" spans="1:12" s="22" customFormat="1" ht="14.25">
      <c r="A7" s="15"/>
      <c r="B7" s="16" t="s">
        <v>136</v>
      </c>
      <c r="C7" s="16"/>
      <c r="D7" s="17">
        <f>SUM(D5:D6)</f>
        <v>70000</v>
      </c>
      <c r="E7" s="16"/>
      <c r="F7" s="24"/>
      <c r="G7" s="16" t="s">
        <v>136</v>
      </c>
      <c r="H7" s="19"/>
      <c r="I7" s="17">
        <f>SUM(I5:I6)</f>
        <v>20000</v>
      </c>
      <c r="J7" s="16"/>
      <c r="K7" s="20"/>
      <c r="L7" s="36">
        <f>D7-I7</f>
        <v>50000</v>
      </c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P23" sqref="P23"/>
    </sheetView>
  </sheetViews>
  <sheetFormatPr defaultRowHeight="13.5"/>
  <sheetData>
    <row r="1" spans="1:12" ht="22.5">
      <c r="B1" s="98" t="s">
        <v>416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78.75">
      <c r="A5" s="6">
        <v>1</v>
      </c>
      <c r="B5" s="7" t="s">
        <v>13</v>
      </c>
      <c r="C5" s="7" t="s">
        <v>417</v>
      </c>
      <c r="D5" s="8">
        <v>20000</v>
      </c>
      <c r="E5" s="7" t="s">
        <v>279</v>
      </c>
      <c r="F5" s="9">
        <v>1</v>
      </c>
      <c r="G5" s="7" t="s">
        <v>418</v>
      </c>
      <c r="H5" s="10" t="s">
        <v>39</v>
      </c>
      <c r="I5" s="8">
        <v>9470</v>
      </c>
      <c r="J5" s="7" t="s">
        <v>226</v>
      </c>
      <c r="K5" s="11" t="s">
        <v>419</v>
      </c>
      <c r="L5" s="83">
        <f>D5-I5</f>
        <v>10530</v>
      </c>
    </row>
    <row r="6" spans="1:12" ht="24">
      <c r="A6" s="6"/>
      <c r="B6" s="7"/>
      <c r="C6" s="7"/>
      <c r="D6" s="8"/>
      <c r="E6" s="7"/>
      <c r="F6" s="9">
        <v>2</v>
      </c>
      <c r="G6" s="7" t="s">
        <v>84</v>
      </c>
      <c r="H6" s="10" t="s">
        <v>47</v>
      </c>
      <c r="I6" s="8">
        <v>10530</v>
      </c>
      <c r="J6" s="7" t="s">
        <v>420</v>
      </c>
      <c r="K6" s="13" t="s">
        <v>421</v>
      </c>
      <c r="L6" s="84">
        <f>L5+D6-I6</f>
        <v>0</v>
      </c>
    </row>
    <row r="7" spans="1:12" s="22" customFormat="1" ht="14.25">
      <c r="A7" s="15"/>
      <c r="B7" s="16" t="s">
        <v>23</v>
      </c>
      <c r="C7" s="16"/>
      <c r="D7" s="17">
        <f>SUM(D5:D6)</f>
        <v>20000</v>
      </c>
      <c r="E7" s="16"/>
      <c r="F7" s="24"/>
      <c r="G7" s="16" t="s">
        <v>23</v>
      </c>
      <c r="H7" s="19"/>
      <c r="I7" s="17">
        <f>SUM(I5:I6)</f>
        <v>20000</v>
      </c>
      <c r="J7" s="16"/>
      <c r="K7" s="20"/>
      <c r="L7" s="36">
        <f>D7-I7</f>
        <v>0</v>
      </c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6"/>
      <c r="B9" s="7"/>
      <c r="C9" s="7"/>
      <c r="D9" s="8"/>
      <c r="E9" s="7"/>
      <c r="F9" s="23"/>
      <c r="G9" s="7"/>
      <c r="H9" s="10"/>
      <c r="I9" s="8"/>
      <c r="J9" s="7"/>
      <c r="K9" s="13"/>
      <c r="L9" s="28"/>
    </row>
    <row r="10" spans="1:12">
      <c r="A10" s="25"/>
      <c r="B10" s="25"/>
      <c r="C10" s="25"/>
      <c r="D10" s="8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10" sqref="I10"/>
    </sheetView>
  </sheetViews>
  <sheetFormatPr defaultRowHeight="13.5"/>
  <cols>
    <col min="9" max="9" width="11.25" bestFit="1" customWidth="1"/>
    <col min="12" max="12" width="12" bestFit="1" customWidth="1"/>
  </cols>
  <sheetData>
    <row r="1" spans="1:12" ht="22.5">
      <c r="B1" s="98" t="s">
        <v>422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73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45">
      <c r="A5" s="6">
        <v>1</v>
      </c>
      <c r="B5" s="7" t="s">
        <v>423</v>
      </c>
      <c r="C5" s="7" t="s">
        <v>424</v>
      </c>
      <c r="D5" s="85">
        <v>100000</v>
      </c>
      <c r="E5" s="7" t="s">
        <v>425</v>
      </c>
      <c r="F5" s="9">
        <v>1</v>
      </c>
      <c r="G5" s="7" t="s">
        <v>426</v>
      </c>
      <c r="H5" s="10" t="s">
        <v>47</v>
      </c>
      <c r="I5" s="40">
        <v>100000</v>
      </c>
      <c r="J5" s="7" t="s">
        <v>427</v>
      </c>
      <c r="K5" s="11" t="s">
        <v>428</v>
      </c>
      <c r="L5" s="86"/>
    </row>
    <row r="6" spans="1:12" s="22" customFormat="1" ht="14.25">
      <c r="A6" s="15"/>
      <c r="B6" s="16" t="s">
        <v>23</v>
      </c>
      <c r="C6" s="16"/>
      <c r="D6" s="87">
        <f>SUM(D5)</f>
        <v>100000</v>
      </c>
      <c r="E6" s="16"/>
      <c r="F6" s="18"/>
      <c r="G6" s="16" t="s">
        <v>23</v>
      </c>
      <c r="H6" s="19"/>
      <c r="I6" s="47">
        <f>SUM(I5)</f>
        <v>100000</v>
      </c>
      <c r="J6" s="16"/>
      <c r="K6" s="41"/>
      <c r="L6" s="88">
        <f>D6-I6</f>
        <v>0</v>
      </c>
    </row>
    <row r="7" spans="1:12" ht="45">
      <c r="A7" s="6">
        <v>1</v>
      </c>
      <c r="B7" s="39" t="s">
        <v>36</v>
      </c>
      <c r="C7" s="39" t="s">
        <v>424</v>
      </c>
      <c r="D7" s="85">
        <v>200000</v>
      </c>
      <c r="E7" s="7" t="s">
        <v>45</v>
      </c>
      <c r="F7" s="9">
        <v>1</v>
      </c>
      <c r="G7" s="7" t="s">
        <v>426</v>
      </c>
      <c r="H7" s="10" t="s">
        <v>47</v>
      </c>
      <c r="I7" s="40">
        <v>146700</v>
      </c>
      <c r="J7" s="7" t="s">
        <v>427</v>
      </c>
      <c r="K7" s="11" t="s">
        <v>428</v>
      </c>
      <c r="L7" s="89"/>
    </row>
    <row r="8" spans="1:12" ht="33.75">
      <c r="A8" s="6"/>
      <c r="B8" s="7"/>
      <c r="C8" s="7"/>
      <c r="D8" s="85"/>
      <c r="E8" s="7"/>
      <c r="F8" s="9">
        <v>2</v>
      </c>
      <c r="G8" s="7" t="s">
        <v>27</v>
      </c>
      <c r="H8" s="10" t="s">
        <v>76</v>
      </c>
      <c r="I8" s="40">
        <v>26020</v>
      </c>
      <c r="J8" s="7" t="s">
        <v>81</v>
      </c>
      <c r="K8" s="11" t="s">
        <v>429</v>
      </c>
      <c r="L8" s="89">
        <f>D7-I7-I8</f>
        <v>27280</v>
      </c>
    </row>
    <row r="9" spans="1:12" ht="45">
      <c r="A9" s="6">
        <v>2</v>
      </c>
      <c r="B9" s="39" t="s">
        <v>353</v>
      </c>
      <c r="C9" s="39" t="s">
        <v>424</v>
      </c>
      <c r="D9" s="85">
        <v>200000</v>
      </c>
      <c r="E9" s="7" t="s">
        <v>355</v>
      </c>
      <c r="F9" s="9">
        <v>3</v>
      </c>
      <c r="G9" s="7" t="s">
        <v>27</v>
      </c>
      <c r="H9" s="10" t="s">
        <v>47</v>
      </c>
      <c r="I9" s="40">
        <v>35225</v>
      </c>
      <c r="J9" s="7" t="s">
        <v>29</v>
      </c>
      <c r="K9" s="11" t="s">
        <v>430</v>
      </c>
      <c r="L9" s="89"/>
    </row>
    <row r="10" spans="1:12" ht="56.25">
      <c r="A10" s="6"/>
      <c r="B10" s="39"/>
      <c r="C10" s="39"/>
      <c r="D10" s="85"/>
      <c r="E10" s="7"/>
      <c r="F10" s="23">
        <v>4</v>
      </c>
      <c r="G10" s="29" t="s">
        <v>431</v>
      </c>
      <c r="H10" s="40" t="s">
        <v>432</v>
      </c>
      <c r="I10" s="40">
        <v>163100</v>
      </c>
      <c r="J10" s="7" t="s">
        <v>385</v>
      </c>
      <c r="K10" s="11" t="s">
        <v>433</v>
      </c>
      <c r="L10" s="89">
        <f>L8+D9-I9-I10</f>
        <v>28955</v>
      </c>
    </row>
    <row r="11" spans="1:12" ht="67.5">
      <c r="A11" s="6">
        <v>3</v>
      </c>
      <c r="B11" s="39" t="s">
        <v>353</v>
      </c>
      <c r="C11" s="39" t="s">
        <v>434</v>
      </c>
      <c r="D11" s="85">
        <v>100000</v>
      </c>
      <c r="E11" s="7" t="s">
        <v>435</v>
      </c>
      <c r="F11" s="23">
        <v>5</v>
      </c>
      <c r="G11" s="29" t="s">
        <v>431</v>
      </c>
      <c r="H11" s="40" t="s">
        <v>436</v>
      </c>
      <c r="I11" s="40">
        <v>104860</v>
      </c>
      <c r="J11" s="7" t="s">
        <v>191</v>
      </c>
      <c r="K11" s="11" t="s">
        <v>437</v>
      </c>
      <c r="L11" s="89">
        <f>L10+D11-I11</f>
        <v>24095</v>
      </c>
    </row>
    <row r="12" spans="1:12" ht="33.75">
      <c r="A12" s="6">
        <v>4</v>
      </c>
      <c r="B12" s="39" t="s">
        <v>369</v>
      </c>
      <c r="C12" s="39" t="s">
        <v>438</v>
      </c>
      <c r="D12" s="85">
        <v>100000</v>
      </c>
      <c r="E12" s="7" t="s">
        <v>439</v>
      </c>
      <c r="F12" s="90">
        <v>6</v>
      </c>
      <c r="G12" s="26" t="s">
        <v>369</v>
      </c>
      <c r="H12" s="91" t="s">
        <v>440</v>
      </c>
      <c r="I12" s="91">
        <v>100000</v>
      </c>
      <c r="J12" s="7" t="s">
        <v>441</v>
      </c>
      <c r="K12" s="11" t="s">
        <v>442</v>
      </c>
      <c r="L12" s="89">
        <f>L11+D12-I12</f>
        <v>24095</v>
      </c>
    </row>
    <row r="13" spans="1:12" ht="33.75">
      <c r="A13" s="6">
        <v>5</v>
      </c>
      <c r="B13" s="39" t="s">
        <v>443</v>
      </c>
      <c r="C13" s="39" t="s">
        <v>444</v>
      </c>
      <c r="D13" s="85">
        <v>10000</v>
      </c>
      <c r="E13" s="7" t="s">
        <v>378</v>
      </c>
      <c r="F13" s="90">
        <v>7</v>
      </c>
      <c r="G13" s="26" t="s">
        <v>445</v>
      </c>
      <c r="H13" s="91" t="s">
        <v>39</v>
      </c>
      <c r="I13" s="91">
        <v>12750</v>
      </c>
      <c r="J13" s="7" t="s">
        <v>446</v>
      </c>
      <c r="K13" s="11" t="s">
        <v>447</v>
      </c>
      <c r="L13" s="61"/>
    </row>
    <row r="14" spans="1:12" ht="22.5">
      <c r="A14" s="6"/>
      <c r="B14" s="39"/>
      <c r="C14" s="39"/>
      <c r="D14" s="85"/>
      <c r="E14" s="7"/>
      <c r="F14" s="90">
        <v>8</v>
      </c>
      <c r="G14" s="26" t="s">
        <v>445</v>
      </c>
      <c r="H14" s="91" t="s">
        <v>448</v>
      </c>
      <c r="I14" s="91">
        <v>3102</v>
      </c>
      <c r="J14" s="7" t="s">
        <v>449</v>
      </c>
      <c r="K14" s="11" t="s">
        <v>450</v>
      </c>
      <c r="L14" s="61"/>
    </row>
    <row r="15" spans="1:12" ht="22.5">
      <c r="A15" s="6"/>
      <c r="B15" s="39"/>
      <c r="C15" s="39"/>
      <c r="D15" s="85"/>
      <c r="E15" s="7"/>
      <c r="F15" s="90">
        <v>9</v>
      </c>
      <c r="G15" s="26" t="s">
        <v>445</v>
      </c>
      <c r="H15" s="91" t="s">
        <v>448</v>
      </c>
      <c r="I15" s="91">
        <v>2500</v>
      </c>
      <c r="J15" s="7" t="s">
        <v>451</v>
      </c>
      <c r="K15" s="11" t="s">
        <v>452</v>
      </c>
      <c r="L15" s="89">
        <f>L12+D13-I13-I14-I15</f>
        <v>15743</v>
      </c>
    </row>
    <row r="16" spans="1:12" ht="45">
      <c r="A16" s="6">
        <v>6</v>
      </c>
      <c r="B16" s="6" t="s">
        <v>75</v>
      </c>
      <c r="C16" s="6" t="s">
        <v>453</v>
      </c>
      <c r="D16" s="92">
        <v>40000</v>
      </c>
      <c r="E16" s="7" t="s">
        <v>454</v>
      </c>
      <c r="F16" s="90">
        <v>10</v>
      </c>
      <c r="G16" s="26" t="s">
        <v>445</v>
      </c>
      <c r="H16" s="91" t="s">
        <v>455</v>
      </c>
      <c r="I16" s="91">
        <v>37726</v>
      </c>
      <c r="J16" s="7" t="s">
        <v>456</v>
      </c>
      <c r="K16" s="11" t="s">
        <v>457</v>
      </c>
      <c r="L16" s="89">
        <f>L15+D16-I16</f>
        <v>18017</v>
      </c>
    </row>
    <row r="17" spans="1:12" ht="33.75">
      <c r="A17" s="6">
        <v>7</v>
      </c>
      <c r="B17" s="6" t="s">
        <v>375</v>
      </c>
      <c r="C17" s="6" t="s">
        <v>377</v>
      </c>
      <c r="D17" s="92">
        <v>300000</v>
      </c>
      <c r="E17" s="7" t="s">
        <v>458</v>
      </c>
      <c r="F17" s="23">
        <v>11</v>
      </c>
      <c r="G17" s="29" t="s">
        <v>431</v>
      </c>
      <c r="H17" s="40" t="s">
        <v>459</v>
      </c>
      <c r="I17" s="40">
        <v>82940</v>
      </c>
      <c r="J17" s="7" t="s">
        <v>139</v>
      </c>
      <c r="K17" s="11" t="s">
        <v>460</v>
      </c>
      <c r="L17" s="28"/>
    </row>
    <row r="18" spans="1:12" ht="78.75">
      <c r="A18" s="6"/>
      <c r="B18" s="6"/>
      <c r="C18" s="6"/>
      <c r="D18" s="92"/>
      <c r="E18" s="7"/>
      <c r="F18" s="23">
        <v>12</v>
      </c>
      <c r="G18" s="29" t="s">
        <v>431</v>
      </c>
      <c r="H18" s="40" t="s">
        <v>461</v>
      </c>
      <c r="I18" s="40">
        <v>62800</v>
      </c>
      <c r="J18" s="7" t="s">
        <v>15</v>
      </c>
      <c r="K18" s="11" t="s">
        <v>462</v>
      </c>
      <c r="L18" s="28"/>
    </row>
    <row r="19" spans="1:12" ht="146.25">
      <c r="A19" s="6"/>
      <c r="B19" s="6"/>
      <c r="C19" s="6"/>
      <c r="D19" s="92"/>
      <c r="E19" s="7"/>
      <c r="F19" s="90">
        <v>13</v>
      </c>
      <c r="G19" s="26" t="s">
        <v>445</v>
      </c>
      <c r="H19" s="91" t="s">
        <v>448</v>
      </c>
      <c r="I19" s="91">
        <v>102977</v>
      </c>
      <c r="J19" s="7" t="s">
        <v>463</v>
      </c>
      <c r="K19" s="11" t="s">
        <v>464</v>
      </c>
      <c r="L19" s="93"/>
    </row>
    <row r="20" spans="1:12" ht="22.5">
      <c r="A20" s="6"/>
      <c r="B20" s="6"/>
      <c r="C20" s="6"/>
      <c r="D20" s="92"/>
      <c r="E20" s="7"/>
      <c r="F20" s="90">
        <v>14</v>
      </c>
      <c r="G20" s="26" t="s">
        <v>445</v>
      </c>
      <c r="H20" s="91" t="s">
        <v>448</v>
      </c>
      <c r="I20" s="91">
        <v>47300</v>
      </c>
      <c r="J20" s="7" t="s">
        <v>194</v>
      </c>
      <c r="K20" s="11" t="s">
        <v>465</v>
      </c>
      <c r="L20" s="93">
        <f>L16+D17-I17-I18-I19-I20</f>
        <v>22000</v>
      </c>
    </row>
    <row r="21" spans="1:12" ht="22.5">
      <c r="A21" s="6">
        <v>8</v>
      </c>
      <c r="B21" s="6" t="s">
        <v>375</v>
      </c>
      <c r="C21" s="6" t="s">
        <v>379</v>
      </c>
      <c r="D21" s="92">
        <v>140000</v>
      </c>
      <c r="E21" s="7" t="s">
        <v>466</v>
      </c>
      <c r="F21" s="90">
        <v>15</v>
      </c>
      <c r="G21" s="26" t="s">
        <v>445</v>
      </c>
      <c r="H21" s="91" t="s">
        <v>448</v>
      </c>
      <c r="I21" s="91">
        <v>124030</v>
      </c>
      <c r="J21" s="7" t="s">
        <v>467</v>
      </c>
      <c r="K21" s="11" t="s">
        <v>468</v>
      </c>
      <c r="L21" s="93"/>
    </row>
    <row r="22" spans="1:12" ht="78.75">
      <c r="A22" s="6"/>
      <c r="B22" s="6"/>
      <c r="C22" s="6"/>
      <c r="D22" s="92"/>
      <c r="E22" s="7"/>
      <c r="F22" s="90">
        <v>16</v>
      </c>
      <c r="G22" s="26" t="s">
        <v>38</v>
      </c>
      <c r="H22" s="91" t="s">
        <v>39</v>
      </c>
      <c r="I22" s="91">
        <v>26640</v>
      </c>
      <c r="J22" s="7" t="s">
        <v>469</v>
      </c>
      <c r="K22" s="11" t="s">
        <v>470</v>
      </c>
      <c r="L22" s="93">
        <f>L20+D21-I21-I22</f>
        <v>11330</v>
      </c>
    </row>
    <row r="23" spans="1:12" ht="33.75">
      <c r="A23" s="6">
        <v>9</v>
      </c>
      <c r="B23" s="6" t="s">
        <v>375</v>
      </c>
      <c r="C23" s="6" t="s">
        <v>377</v>
      </c>
      <c r="D23" s="92">
        <v>200000</v>
      </c>
      <c r="E23" s="7" t="s">
        <v>471</v>
      </c>
      <c r="F23" s="90">
        <v>17</v>
      </c>
      <c r="G23" s="26" t="s">
        <v>38</v>
      </c>
      <c r="H23" s="91" t="s">
        <v>448</v>
      </c>
      <c r="I23" s="91">
        <v>58240</v>
      </c>
      <c r="J23" s="7" t="s">
        <v>29</v>
      </c>
      <c r="K23" s="11" t="s">
        <v>472</v>
      </c>
      <c r="L23" s="93">
        <f>L22+D23-I23</f>
        <v>153090</v>
      </c>
    </row>
    <row r="24" spans="1:12" ht="33.75">
      <c r="A24" s="6">
        <v>10</v>
      </c>
      <c r="B24" s="6" t="s">
        <v>375</v>
      </c>
      <c r="C24" s="39" t="s">
        <v>473</v>
      </c>
      <c r="D24" s="92">
        <v>100000</v>
      </c>
      <c r="E24" s="7" t="s">
        <v>474</v>
      </c>
      <c r="F24" s="90">
        <v>18</v>
      </c>
      <c r="G24" s="26" t="s">
        <v>475</v>
      </c>
      <c r="H24" s="91" t="s">
        <v>476</v>
      </c>
      <c r="I24" s="91">
        <v>100000</v>
      </c>
      <c r="J24" s="7" t="s">
        <v>477</v>
      </c>
      <c r="K24" s="11" t="s">
        <v>478</v>
      </c>
      <c r="L24" s="93">
        <f>L23+D24-I24</f>
        <v>153090</v>
      </c>
    </row>
    <row r="25" spans="1:12" s="22" customFormat="1" ht="14.25">
      <c r="A25" s="15"/>
      <c r="B25" s="16" t="s">
        <v>31</v>
      </c>
      <c r="C25" s="58"/>
      <c r="D25" s="94">
        <f>SUM(D7:D24)</f>
        <v>1390000</v>
      </c>
      <c r="E25" s="16"/>
      <c r="F25" s="95"/>
      <c r="G25" s="16" t="s">
        <v>31</v>
      </c>
      <c r="H25" s="96"/>
      <c r="I25" s="96">
        <f>SUM(I7:I24)</f>
        <v>1236910</v>
      </c>
      <c r="J25" s="16"/>
      <c r="K25" s="20"/>
      <c r="L25" s="97">
        <f>D25-I25</f>
        <v>153090</v>
      </c>
    </row>
    <row r="26" spans="1:12" s="22" customFormat="1" ht="14.25">
      <c r="A26" s="15"/>
      <c r="B26" s="16" t="s">
        <v>32</v>
      </c>
      <c r="C26" s="58"/>
      <c r="D26" s="94">
        <v>1490000</v>
      </c>
      <c r="E26" s="16"/>
      <c r="F26" s="95"/>
      <c r="G26" s="16" t="s">
        <v>32</v>
      </c>
      <c r="H26" s="96"/>
      <c r="I26" s="96">
        <v>1336910</v>
      </c>
      <c r="J26" s="16"/>
      <c r="K26" s="20"/>
      <c r="L26" s="97">
        <v>153090</v>
      </c>
    </row>
    <row r="27" spans="1:12" ht="24">
      <c r="A27" s="6">
        <v>1</v>
      </c>
      <c r="B27" s="6" t="s">
        <v>479</v>
      </c>
      <c r="C27" s="39" t="s">
        <v>480</v>
      </c>
      <c r="D27" s="92">
        <v>120000</v>
      </c>
      <c r="E27" s="7" t="s">
        <v>199</v>
      </c>
      <c r="F27" s="90"/>
      <c r="G27" s="26"/>
      <c r="H27" s="91"/>
      <c r="I27" s="91"/>
      <c r="J27" s="7"/>
      <c r="K27" s="13"/>
      <c r="L27" s="93">
        <f>L26+D27-I27</f>
        <v>273090</v>
      </c>
    </row>
    <row r="28" spans="1:12">
      <c r="A28" s="6"/>
      <c r="B28" s="6"/>
      <c r="C28" s="6"/>
      <c r="D28" s="92"/>
      <c r="E28" s="7"/>
      <c r="F28" s="23"/>
      <c r="G28" s="29"/>
      <c r="H28" s="40"/>
      <c r="I28" s="40"/>
      <c r="J28" s="7"/>
      <c r="K28" s="13"/>
      <c r="L28" s="28"/>
    </row>
    <row r="29" spans="1:12">
      <c r="A29" s="6"/>
      <c r="B29" s="6"/>
      <c r="C29" s="6"/>
      <c r="D29" s="92"/>
      <c r="E29" s="7"/>
      <c r="F29" s="90"/>
      <c r="G29" s="26"/>
      <c r="H29" s="91"/>
      <c r="I29" s="91"/>
      <c r="J29" s="7"/>
      <c r="K29" s="26"/>
      <c r="L29" s="28"/>
    </row>
    <row r="30" spans="1:12">
      <c r="A30" s="6"/>
      <c r="B30" s="6"/>
      <c r="C30" s="6"/>
      <c r="D30" s="92"/>
      <c r="E30" s="7"/>
      <c r="F30" s="90"/>
      <c r="G30" s="26"/>
      <c r="H30" s="91"/>
      <c r="I30" s="91"/>
      <c r="J30" s="7"/>
      <c r="K30" s="26"/>
      <c r="L30" s="28"/>
    </row>
    <row r="31" spans="1:12">
      <c r="A31" s="28"/>
      <c r="B31" s="28"/>
      <c r="C31" s="28"/>
      <c r="D31" s="28"/>
      <c r="E31" s="28"/>
      <c r="F31" s="90"/>
      <c r="G31" s="26"/>
      <c r="H31" s="91"/>
      <c r="I31" s="91"/>
      <c r="J31" s="7"/>
      <c r="K31" s="26"/>
      <c r="L31" s="28"/>
    </row>
    <row r="32" spans="1:12">
      <c r="A32" s="6"/>
      <c r="B32" s="6"/>
      <c r="C32" s="6"/>
      <c r="D32" s="92"/>
      <c r="E32" s="7"/>
      <c r="F32" s="90"/>
      <c r="G32" s="26"/>
      <c r="H32" s="91"/>
      <c r="I32" s="91"/>
      <c r="J32" s="7"/>
      <c r="K32" s="26"/>
      <c r="L32" s="28"/>
    </row>
    <row r="33" spans="1:12">
      <c r="A33" s="6"/>
      <c r="B33" s="6"/>
      <c r="C33" s="6"/>
      <c r="D33" s="92"/>
      <c r="E33" s="7"/>
      <c r="F33" s="90"/>
      <c r="G33" s="26"/>
      <c r="H33" s="91"/>
      <c r="I33" s="91"/>
      <c r="J33" s="7"/>
      <c r="K33" s="26"/>
      <c r="L33" s="28"/>
    </row>
    <row r="34" spans="1:12">
      <c r="A34" s="6"/>
      <c r="B34" s="6"/>
      <c r="C34" s="6"/>
      <c r="D34" s="92"/>
      <c r="E34" s="7"/>
      <c r="F34" s="90"/>
      <c r="G34" s="26"/>
      <c r="H34" s="91"/>
      <c r="I34" s="91"/>
      <c r="J34" s="7"/>
      <c r="K34" s="26"/>
      <c r="L34" s="28"/>
    </row>
    <row r="35" spans="1:12">
      <c r="A35" s="6"/>
      <c r="B35" s="39"/>
      <c r="C35" s="39"/>
      <c r="D35" s="85"/>
      <c r="E35" s="7"/>
      <c r="F35" s="90"/>
      <c r="G35" s="26"/>
      <c r="H35" s="91"/>
      <c r="I35" s="91"/>
      <c r="J35" s="7"/>
      <c r="K35" s="26"/>
      <c r="L35" s="28"/>
    </row>
    <row r="36" spans="1:12">
      <c r="A36" s="6"/>
      <c r="B36" s="6"/>
      <c r="C36" s="6"/>
      <c r="D36" s="92"/>
      <c r="E36" s="7"/>
      <c r="F36" s="90"/>
      <c r="G36" s="26"/>
      <c r="H36" s="91"/>
      <c r="I36" s="91"/>
      <c r="J36" s="7"/>
      <c r="K36" s="26"/>
      <c r="L36" s="28"/>
    </row>
    <row r="37" spans="1:12">
      <c r="A37" s="6"/>
      <c r="B37" s="6"/>
      <c r="C37" s="6"/>
      <c r="D37" s="92"/>
      <c r="E37" s="7"/>
      <c r="F37" s="90"/>
      <c r="G37" s="26"/>
      <c r="H37" s="91"/>
      <c r="I37" s="91"/>
      <c r="J37" s="26"/>
      <c r="K37" s="26"/>
      <c r="L37" s="28"/>
    </row>
    <row r="38" spans="1:12">
      <c r="B38" s="105"/>
      <c r="C38" s="105"/>
      <c r="D38" s="105"/>
      <c r="E38" s="105"/>
      <c r="F38" s="105"/>
      <c r="G38" s="105"/>
      <c r="H38" s="105"/>
      <c r="I38" s="105"/>
      <c r="J38" s="105"/>
      <c r="K38" s="105"/>
    </row>
  </sheetData>
  <mergeCells count="6">
    <mergeCell ref="B38:K38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M6" sqref="M6"/>
    </sheetView>
  </sheetViews>
  <sheetFormatPr defaultRowHeight="13.5"/>
  <cols>
    <col min="1" max="1" width="6" bestFit="1" customWidth="1"/>
    <col min="2" max="2" width="9.75" bestFit="1" customWidth="1"/>
    <col min="4" max="4" width="10.25" bestFit="1" customWidth="1"/>
    <col min="6" max="6" width="5.75" bestFit="1" customWidth="1"/>
    <col min="7" max="7" width="9.75" bestFit="1" customWidth="1"/>
    <col min="11" max="11" width="9.875" bestFit="1" customWidth="1"/>
    <col min="12" max="12" width="10.5" bestFit="1" customWidth="1"/>
  </cols>
  <sheetData>
    <row r="1" spans="1:12" ht="22.5">
      <c r="B1" s="98" t="s">
        <v>481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482</v>
      </c>
      <c r="B3" s="99"/>
      <c r="C3" s="99"/>
      <c r="D3" s="99"/>
      <c r="E3" s="99"/>
      <c r="F3" s="100" t="s">
        <v>483</v>
      </c>
      <c r="G3" s="101"/>
      <c r="H3" s="101"/>
      <c r="I3" s="101"/>
      <c r="J3" s="102"/>
      <c r="K3" s="103" t="s">
        <v>484</v>
      </c>
      <c r="L3" s="103" t="s">
        <v>5</v>
      </c>
    </row>
    <row r="4" spans="1:12" ht="28.5">
      <c r="A4" s="3" t="s">
        <v>485</v>
      </c>
      <c r="B4" s="4" t="s">
        <v>486</v>
      </c>
      <c r="C4" s="4" t="s">
        <v>487</v>
      </c>
      <c r="D4" s="5" t="s">
        <v>488</v>
      </c>
      <c r="E4" s="5" t="s">
        <v>489</v>
      </c>
      <c r="F4" s="5" t="s">
        <v>485</v>
      </c>
      <c r="G4" s="5" t="s">
        <v>490</v>
      </c>
      <c r="H4" s="5" t="s">
        <v>491</v>
      </c>
      <c r="I4" s="5" t="s">
        <v>488</v>
      </c>
      <c r="J4" s="5" t="s">
        <v>489</v>
      </c>
      <c r="K4" s="104"/>
      <c r="L4" s="103"/>
    </row>
    <row r="5" spans="1:12" ht="101.25">
      <c r="A5" s="6">
        <v>1</v>
      </c>
      <c r="B5" s="7" t="s">
        <v>492</v>
      </c>
      <c r="C5" s="7" t="s">
        <v>493</v>
      </c>
      <c r="D5" s="8">
        <v>10000</v>
      </c>
      <c r="E5" s="7" t="s">
        <v>494</v>
      </c>
      <c r="F5" s="9">
        <v>1</v>
      </c>
      <c r="G5" s="7" t="s">
        <v>495</v>
      </c>
      <c r="H5" s="10" t="s">
        <v>496</v>
      </c>
      <c r="I5" s="8">
        <v>9750</v>
      </c>
      <c r="J5" s="7" t="s">
        <v>497</v>
      </c>
      <c r="K5" s="11" t="s">
        <v>498</v>
      </c>
      <c r="L5" s="83">
        <f>D5-I5</f>
        <v>250</v>
      </c>
    </row>
    <row r="6" spans="1:12" ht="132">
      <c r="A6" s="37"/>
      <c r="B6" s="38"/>
      <c r="C6" s="38"/>
      <c r="D6" s="38"/>
      <c r="E6" s="13"/>
      <c r="F6" s="23">
        <v>2</v>
      </c>
      <c r="G6" s="7" t="s">
        <v>495</v>
      </c>
      <c r="H6" s="10" t="s">
        <v>499</v>
      </c>
      <c r="I6" s="8">
        <v>250</v>
      </c>
      <c r="J6" s="7" t="s">
        <v>500</v>
      </c>
      <c r="K6" s="13" t="s">
        <v>501</v>
      </c>
      <c r="L6" s="31">
        <f>D5-I5-I6</f>
        <v>0</v>
      </c>
    </row>
    <row r="7" spans="1:12" ht="84">
      <c r="A7" s="6">
        <v>2</v>
      </c>
      <c r="B7" s="7" t="s">
        <v>502</v>
      </c>
      <c r="C7" s="7" t="s">
        <v>503</v>
      </c>
      <c r="D7" s="8">
        <v>50000</v>
      </c>
      <c r="E7" s="7" t="s">
        <v>504</v>
      </c>
      <c r="F7" s="9">
        <v>2</v>
      </c>
      <c r="G7" s="7" t="s">
        <v>505</v>
      </c>
      <c r="H7" s="10" t="s">
        <v>506</v>
      </c>
      <c r="I7" s="8">
        <v>40000</v>
      </c>
      <c r="J7" s="7" t="s">
        <v>507</v>
      </c>
      <c r="K7" s="13" t="s">
        <v>508</v>
      </c>
      <c r="L7" s="31">
        <f>D7-I7</f>
        <v>10000</v>
      </c>
    </row>
    <row r="8" spans="1:12" ht="120">
      <c r="A8" s="6"/>
      <c r="B8" s="7"/>
      <c r="C8" s="7"/>
      <c r="D8" s="8"/>
      <c r="E8" s="7"/>
      <c r="F8" s="9">
        <v>3</v>
      </c>
      <c r="G8" s="7" t="s">
        <v>509</v>
      </c>
      <c r="H8" s="10" t="s">
        <v>510</v>
      </c>
      <c r="I8" s="8">
        <v>5660</v>
      </c>
      <c r="J8" s="7" t="s">
        <v>511</v>
      </c>
      <c r="K8" s="13" t="s">
        <v>512</v>
      </c>
      <c r="L8" s="31">
        <f>L6+D7-I7-I8</f>
        <v>4340</v>
      </c>
    </row>
    <row r="9" spans="1:12" ht="108">
      <c r="A9" s="6">
        <v>3</v>
      </c>
      <c r="B9" s="7" t="s">
        <v>513</v>
      </c>
      <c r="C9" s="7" t="s">
        <v>503</v>
      </c>
      <c r="D9" s="8">
        <v>20000</v>
      </c>
      <c r="E9" s="7" t="s">
        <v>514</v>
      </c>
      <c r="F9" s="23">
        <v>1</v>
      </c>
      <c r="G9" s="7" t="s">
        <v>515</v>
      </c>
      <c r="H9" s="10" t="s">
        <v>516</v>
      </c>
      <c r="I9" s="8">
        <v>24340</v>
      </c>
      <c r="J9" s="7" t="s">
        <v>517</v>
      </c>
      <c r="K9" s="13" t="s">
        <v>518</v>
      </c>
      <c r="L9" s="31">
        <f>L8+D9-I9</f>
        <v>0</v>
      </c>
    </row>
    <row r="10" spans="1:12" ht="120">
      <c r="A10" s="6">
        <v>4</v>
      </c>
      <c r="B10" s="7" t="s">
        <v>519</v>
      </c>
      <c r="C10" s="7" t="s">
        <v>520</v>
      </c>
      <c r="D10" s="8">
        <v>50000</v>
      </c>
      <c r="E10" s="7" t="s">
        <v>521</v>
      </c>
      <c r="F10" s="9">
        <v>1</v>
      </c>
      <c r="G10" s="7" t="s">
        <v>522</v>
      </c>
      <c r="H10" s="10" t="s">
        <v>523</v>
      </c>
      <c r="I10" s="8">
        <v>50000</v>
      </c>
      <c r="J10" s="7" t="s">
        <v>524</v>
      </c>
      <c r="K10" s="13" t="s">
        <v>525</v>
      </c>
      <c r="L10" s="31">
        <f>D10-I10</f>
        <v>0</v>
      </c>
    </row>
    <row r="11" spans="1:12" s="22" customFormat="1" ht="14.25">
      <c r="A11" s="43"/>
      <c r="B11" s="16" t="s">
        <v>526</v>
      </c>
      <c r="C11" s="16"/>
      <c r="D11" s="17">
        <f>SUM(D5:D10)</f>
        <v>130000</v>
      </c>
      <c r="E11" s="16"/>
      <c r="F11" s="18"/>
      <c r="G11" s="16" t="s">
        <v>526</v>
      </c>
      <c r="H11" s="19"/>
      <c r="I11" s="17">
        <f>SUM(I5:I10)</f>
        <v>130000</v>
      </c>
      <c r="J11" s="16"/>
      <c r="K11" s="20"/>
      <c r="L11" s="36">
        <f>D11-I11</f>
        <v>0</v>
      </c>
    </row>
    <row r="12" spans="1:12" ht="132">
      <c r="A12" s="6">
        <v>1</v>
      </c>
      <c r="B12" s="7" t="s">
        <v>527</v>
      </c>
      <c r="C12" s="7" t="s">
        <v>528</v>
      </c>
      <c r="D12" s="8">
        <v>10000</v>
      </c>
      <c r="E12" s="7" t="s">
        <v>524</v>
      </c>
      <c r="F12" s="9">
        <v>1</v>
      </c>
      <c r="G12" s="7" t="s">
        <v>529</v>
      </c>
      <c r="H12" s="10" t="s">
        <v>530</v>
      </c>
      <c r="I12" s="8">
        <v>10000</v>
      </c>
      <c r="J12" s="7" t="s">
        <v>531</v>
      </c>
      <c r="K12" s="13" t="s">
        <v>532</v>
      </c>
      <c r="L12" s="31">
        <f>D12-I12</f>
        <v>0</v>
      </c>
    </row>
    <row r="13" spans="1:12" s="22" customFormat="1" ht="14.25">
      <c r="A13" s="15"/>
      <c r="B13" s="16" t="s">
        <v>533</v>
      </c>
      <c r="C13" s="16"/>
      <c r="D13" s="17">
        <f>SUM(D12)</f>
        <v>10000</v>
      </c>
      <c r="E13" s="16"/>
      <c r="F13" s="18"/>
      <c r="G13" s="16" t="s">
        <v>533</v>
      </c>
      <c r="H13" s="19"/>
      <c r="I13" s="17">
        <f>SUM(I12)</f>
        <v>10000</v>
      </c>
      <c r="J13" s="16"/>
      <c r="K13" s="20"/>
      <c r="L13" s="36">
        <f>D13-I13</f>
        <v>0</v>
      </c>
    </row>
    <row r="14" spans="1:12" s="22" customFormat="1" ht="14.25">
      <c r="A14" s="43"/>
      <c r="B14" s="62" t="s">
        <v>534</v>
      </c>
      <c r="C14" s="33"/>
      <c r="D14" s="34">
        <f>D11+D13</f>
        <v>140000</v>
      </c>
      <c r="E14" s="20"/>
      <c r="F14" s="24"/>
      <c r="G14" s="62" t="s">
        <v>534</v>
      </c>
      <c r="H14" s="19"/>
      <c r="I14" s="17">
        <f>I11+I13</f>
        <v>140000</v>
      </c>
      <c r="J14" s="16"/>
      <c r="K14" s="45"/>
      <c r="L14" s="36">
        <f>D14-I14</f>
        <v>0</v>
      </c>
    </row>
    <row r="15" spans="1:12">
      <c r="A15" s="25"/>
      <c r="B15" s="7"/>
      <c r="C15" s="7"/>
      <c r="D15" s="8"/>
      <c r="E15" s="7"/>
      <c r="F15" s="9"/>
      <c r="G15" s="7"/>
      <c r="H15" s="10"/>
      <c r="I15" s="8"/>
      <c r="J15" s="7"/>
      <c r="K15" s="26"/>
      <c r="L15" s="28"/>
    </row>
    <row r="16" spans="1:12">
      <c r="A16" s="25"/>
      <c r="B16" s="38"/>
      <c r="C16" s="38"/>
      <c r="D16" s="38"/>
      <c r="E16" s="13"/>
      <c r="F16" s="23"/>
      <c r="G16" s="7"/>
      <c r="H16" s="10"/>
      <c r="I16" s="8"/>
      <c r="J16" s="7"/>
      <c r="K16" s="26"/>
      <c r="L16" s="28"/>
    </row>
    <row r="17" spans="1:12">
      <c r="A17" s="25"/>
      <c r="B17" s="25"/>
      <c r="C17" s="25"/>
      <c r="D17" s="25"/>
      <c r="E17" s="26"/>
      <c r="F17" s="27"/>
      <c r="G17" s="26"/>
      <c r="H17" s="26"/>
      <c r="I17" s="26"/>
      <c r="J17" s="26"/>
      <c r="K17" s="26"/>
      <c r="L17" s="28"/>
    </row>
    <row r="18" spans="1:12"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</sheetData>
  <mergeCells count="6">
    <mergeCell ref="B1:K1"/>
    <mergeCell ref="A3:E3"/>
    <mergeCell ref="F3:J3"/>
    <mergeCell ref="K3:K4"/>
    <mergeCell ref="L3:L4"/>
    <mergeCell ref="B18:K18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M23" sqref="M23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F11" sqref="F11"/>
    </sheetView>
  </sheetViews>
  <sheetFormatPr defaultRowHeight="13.5"/>
  <sheetData>
    <row r="1" spans="1:12" ht="22.5">
      <c r="B1" s="98" t="s">
        <v>66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168.75">
      <c r="A5" s="6">
        <v>1</v>
      </c>
      <c r="B5" s="7" t="s">
        <v>36</v>
      </c>
      <c r="C5" s="7" t="s">
        <v>67</v>
      </c>
      <c r="D5" s="8">
        <v>300000</v>
      </c>
      <c r="E5" s="7" t="s">
        <v>68</v>
      </c>
      <c r="F5" s="9">
        <v>1</v>
      </c>
      <c r="G5" s="7" t="s">
        <v>27</v>
      </c>
      <c r="H5" s="10" t="s">
        <v>69</v>
      </c>
      <c r="I5" s="29">
        <v>300000</v>
      </c>
      <c r="J5" s="7" t="s">
        <v>70</v>
      </c>
      <c r="K5" s="11" t="s">
        <v>71</v>
      </c>
      <c r="L5" s="12">
        <f>D5-I5</f>
        <v>0</v>
      </c>
    </row>
    <row r="6" spans="1:12" s="22" customFormat="1" ht="14.25">
      <c r="A6" s="32"/>
      <c r="B6" s="33" t="s">
        <v>31</v>
      </c>
      <c r="C6" s="33"/>
      <c r="D6" s="17">
        <f>SUM(D5)</f>
        <v>300000</v>
      </c>
      <c r="E6" s="20"/>
      <c r="F6" s="24"/>
      <c r="G6" s="33" t="s">
        <v>31</v>
      </c>
      <c r="H6" s="47"/>
      <c r="I6" s="35">
        <f>SUM(I5)</f>
        <v>300000</v>
      </c>
      <c r="J6" s="47"/>
      <c r="K6" s="20"/>
      <c r="L6" s="21">
        <f>D6-I6</f>
        <v>0</v>
      </c>
    </row>
    <row r="7" spans="1:12">
      <c r="A7" s="37"/>
      <c r="B7" s="38"/>
      <c r="C7" s="38"/>
      <c r="D7" s="38"/>
      <c r="E7" s="13"/>
      <c r="F7" s="23"/>
      <c r="G7" s="29"/>
      <c r="H7" s="29"/>
      <c r="I7" s="29"/>
      <c r="J7" s="29"/>
      <c r="K7" s="13"/>
      <c r="L7" s="28"/>
    </row>
    <row r="8" spans="1:12">
      <c r="A8" s="37"/>
      <c r="B8" s="38"/>
      <c r="C8" s="38"/>
      <c r="D8" s="38"/>
      <c r="E8" s="13"/>
      <c r="F8" s="23"/>
      <c r="G8" s="29"/>
      <c r="H8" s="40"/>
      <c r="I8" s="40"/>
      <c r="J8" s="40"/>
      <c r="K8" s="13"/>
      <c r="L8" s="28"/>
    </row>
    <row r="9" spans="1:12">
      <c r="A9" s="25"/>
      <c r="B9" s="39"/>
      <c r="C9" s="39"/>
      <c r="D9" s="39"/>
      <c r="E9" s="29"/>
      <c r="F9" s="23"/>
      <c r="G9" s="29"/>
      <c r="H9" s="29"/>
      <c r="I9" s="29"/>
      <c r="J9" s="29"/>
      <c r="K9" s="13"/>
      <c r="L9" s="28"/>
    </row>
    <row r="10" spans="1:12">
      <c r="A10" s="25"/>
      <c r="B10" s="25"/>
      <c r="C10" s="25"/>
      <c r="D10" s="25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F23" sqref="F23"/>
    </sheetView>
  </sheetViews>
  <sheetFormatPr defaultRowHeight="13.5"/>
  <sheetData>
    <row r="1" spans="1:12" ht="22.5">
      <c r="B1" s="98" t="s">
        <v>72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6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7"/>
    </row>
    <row r="5" spans="1:12" ht="45">
      <c r="A5" s="6">
        <v>1</v>
      </c>
      <c r="B5" s="7">
        <v>2016.12</v>
      </c>
      <c r="C5" s="7" t="s">
        <v>73</v>
      </c>
      <c r="D5" s="8">
        <v>60000</v>
      </c>
      <c r="E5" s="7" t="s">
        <v>74</v>
      </c>
      <c r="F5" s="9">
        <v>1</v>
      </c>
      <c r="G5" s="7" t="s">
        <v>75</v>
      </c>
      <c r="H5" s="10" t="s">
        <v>76</v>
      </c>
      <c r="I5" s="8">
        <v>42000</v>
      </c>
      <c r="J5" s="7" t="s">
        <v>77</v>
      </c>
      <c r="K5" s="11" t="s">
        <v>78</v>
      </c>
      <c r="L5" s="8">
        <f>D5-I5</f>
        <v>18000</v>
      </c>
    </row>
    <row r="6" spans="1:12" ht="45">
      <c r="A6" s="6"/>
      <c r="B6" s="7"/>
      <c r="C6" s="7"/>
      <c r="D6" s="8"/>
      <c r="E6" s="7"/>
      <c r="F6" s="23">
        <v>2</v>
      </c>
      <c r="G6" s="7" t="s">
        <v>75</v>
      </c>
      <c r="H6" s="10" t="s">
        <v>76</v>
      </c>
      <c r="I6" s="8">
        <v>6000</v>
      </c>
      <c r="J6" s="7" t="s">
        <v>77</v>
      </c>
      <c r="K6" s="11" t="s">
        <v>79</v>
      </c>
      <c r="L6" s="14">
        <f>L5+D6-I6</f>
        <v>12000</v>
      </c>
    </row>
    <row r="7" spans="1:12" s="22" customFormat="1" ht="14.25">
      <c r="A7" s="32"/>
      <c r="B7" s="16" t="s">
        <v>31</v>
      </c>
      <c r="C7" s="33"/>
      <c r="D7" s="34">
        <f>SUM(D5:D6)</f>
        <v>60000</v>
      </c>
      <c r="E7" s="20"/>
      <c r="F7" s="24"/>
      <c r="G7" s="16" t="s">
        <v>31</v>
      </c>
      <c r="H7" s="19"/>
      <c r="I7" s="17">
        <f>SUM(I5:I6)</f>
        <v>48000</v>
      </c>
      <c r="J7" s="16"/>
      <c r="K7" s="20"/>
      <c r="L7" s="21">
        <f>D7-I7</f>
        <v>12000</v>
      </c>
    </row>
    <row r="8" spans="1:12" ht="36">
      <c r="A8" s="37"/>
      <c r="B8" s="38"/>
      <c r="C8" s="38"/>
      <c r="D8" s="38"/>
      <c r="E8" s="13"/>
      <c r="F8" s="23">
        <v>1</v>
      </c>
      <c r="G8" s="7" t="s">
        <v>80</v>
      </c>
      <c r="H8" s="10" t="s">
        <v>39</v>
      </c>
      <c r="I8" s="8">
        <v>12000</v>
      </c>
      <c r="J8" s="7" t="s">
        <v>81</v>
      </c>
      <c r="K8" s="13" t="s">
        <v>82</v>
      </c>
      <c r="L8" s="14">
        <f>L7+D8-I8</f>
        <v>0</v>
      </c>
    </row>
    <row r="9" spans="1:12">
      <c r="A9" s="25"/>
      <c r="B9" s="39"/>
      <c r="C9" s="39"/>
      <c r="D9" s="39"/>
      <c r="E9" s="29"/>
      <c r="F9" s="23"/>
      <c r="G9" s="29"/>
      <c r="H9" s="40"/>
      <c r="I9" s="29"/>
      <c r="J9" s="7"/>
      <c r="K9" s="13"/>
      <c r="L9" s="28"/>
    </row>
    <row r="10" spans="1:12">
      <c r="A10" s="25"/>
      <c r="B10" s="25"/>
      <c r="C10" s="25"/>
      <c r="D10" s="25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sqref="A1:XFD1048576"/>
    </sheetView>
  </sheetViews>
  <sheetFormatPr defaultRowHeight="13.5"/>
  <sheetData>
    <row r="1" spans="1:12" ht="22.5">
      <c r="B1" s="98" t="s">
        <v>83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96">
      <c r="A5" s="6">
        <v>1</v>
      </c>
      <c r="B5" s="7" t="s">
        <v>13</v>
      </c>
      <c r="C5" s="7" t="s">
        <v>14</v>
      </c>
      <c r="D5" s="8">
        <v>30000</v>
      </c>
      <c r="E5" s="7" t="s">
        <v>48</v>
      </c>
      <c r="F5" s="9">
        <v>1</v>
      </c>
      <c r="G5" s="7" t="s">
        <v>84</v>
      </c>
      <c r="H5" s="10" t="s">
        <v>85</v>
      </c>
      <c r="I5" s="8">
        <v>20539</v>
      </c>
      <c r="J5" s="7" t="s">
        <v>86</v>
      </c>
      <c r="K5" s="13" t="s">
        <v>87</v>
      </c>
      <c r="L5" s="31">
        <f>D5-I5</f>
        <v>9461</v>
      </c>
    </row>
    <row r="6" spans="1:12" ht="96">
      <c r="A6" s="6"/>
      <c r="B6" s="7"/>
      <c r="C6" s="7"/>
      <c r="D6" s="8"/>
      <c r="E6" s="7"/>
      <c r="F6" s="23">
        <v>2</v>
      </c>
      <c r="G6" s="7" t="s">
        <v>88</v>
      </c>
      <c r="H6" s="10" t="s">
        <v>89</v>
      </c>
      <c r="I6" s="8">
        <v>9461</v>
      </c>
      <c r="J6" s="7" t="s">
        <v>90</v>
      </c>
      <c r="K6" s="13" t="s">
        <v>91</v>
      </c>
      <c r="L6" s="31">
        <f>L5+D6-I6</f>
        <v>0</v>
      </c>
    </row>
    <row r="7" spans="1:12" ht="22.5">
      <c r="A7" s="6">
        <v>2</v>
      </c>
      <c r="B7" s="7" t="s">
        <v>92</v>
      </c>
      <c r="C7" s="7" t="s">
        <v>93</v>
      </c>
      <c r="D7" s="8">
        <v>50000</v>
      </c>
      <c r="E7" s="7" t="s">
        <v>94</v>
      </c>
      <c r="F7" s="9">
        <v>3</v>
      </c>
      <c r="G7" s="7" t="s">
        <v>84</v>
      </c>
      <c r="H7" s="10" t="s">
        <v>85</v>
      </c>
      <c r="I7" s="8">
        <v>50000</v>
      </c>
      <c r="J7" s="7" t="s">
        <v>86</v>
      </c>
      <c r="K7" s="13"/>
      <c r="L7" s="31">
        <f>D7-I7</f>
        <v>0</v>
      </c>
    </row>
    <row r="8" spans="1:12" s="22" customFormat="1" ht="14.25">
      <c r="A8" s="15"/>
      <c r="B8" s="16" t="s">
        <v>23</v>
      </c>
      <c r="C8" s="16"/>
      <c r="D8" s="17">
        <f>SUM(D5:D7)</f>
        <v>80000</v>
      </c>
      <c r="E8" s="16"/>
      <c r="F8" s="18"/>
      <c r="G8" s="16" t="s">
        <v>23</v>
      </c>
      <c r="H8" s="19"/>
      <c r="I8" s="17">
        <f>SUM(I5:I7)</f>
        <v>80000</v>
      </c>
      <c r="J8" s="16"/>
      <c r="K8" s="20"/>
      <c r="L8" s="36">
        <f>D8-I8</f>
        <v>0</v>
      </c>
    </row>
    <row r="9" spans="1:12" ht="22.5">
      <c r="A9" s="6">
        <v>1</v>
      </c>
      <c r="B9" s="7" t="s">
        <v>53</v>
      </c>
      <c r="C9" s="7" t="s">
        <v>95</v>
      </c>
      <c r="D9" s="8">
        <v>10000</v>
      </c>
      <c r="E9" s="7" t="s">
        <v>55</v>
      </c>
      <c r="F9" s="23"/>
      <c r="G9" s="7"/>
      <c r="H9" s="10"/>
      <c r="I9" s="8"/>
      <c r="J9" s="7"/>
      <c r="K9" s="13"/>
      <c r="L9" s="31">
        <f>D9-I9</f>
        <v>10000</v>
      </c>
    </row>
    <row r="10" spans="1:12" ht="22.5">
      <c r="A10" s="6">
        <v>2</v>
      </c>
      <c r="B10" s="7" t="s">
        <v>75</v>
      </c>
      <c r="C10" s="7" t="s">
        <v>96</v>
      </c>
      <c r="D10" s="8">
        <v>30000</v>
      </c>
      <c r="E10" s="7" t="s">
        <v>97</v>
      </c>
      <c r="F10" s="23"/>
      <c r="G10" s="7"/>
      <c r="H10" s="10"/>
      <c r="I10" s="8"/>
      <c r="J10" s="7"/>
      <c r="K10" s="13"/>
      <c r="L10" s="31">
        <f>L9+D10-I10</f>
        <v>40000</v>
      </c>
    </row>
    <row r="11" spans="1:12" s="22" customFormat="1" ht="14.25">
      <c r="A11" s="43"/>
      <c r="B11" s="16" t="s">
        <v>31</v>
      </c>
      <c r="C11" s="43"/>
      <c r="D11" s="17">
        <f>SUM(D9:D10)</f>
        <v>40000</v>
      </c>
      <c r="E11" s="45"/>
      <c r="F11" s="46"/>
      <c r="G11" s="16" t="s">
        <v>31</v>
      </c>
      <c r="H11" s="45"/>
      <c r="I11" s="45">
        <f>SUM(I9:I10)</f>
        <v>0</v>
      </c>
      <c r="J11" s="45"/>
      <c r="K11" s="45"/>
      <c r="L11" s="36">
        <f>D11-I11</f>
        <v>40000</v>
      </c>
    </row>
    <row r="12" spans="1:12" s="22" customFormat="1" ht="14.25">
      <c r="A12" s="43"/>
      <c r="B12" s="44" t="s">
        <v>32</v>
      </c>
      <c r="C12" s="43"/>
      <c r="D12" s="48">
        <f>D8+D11</f>
        <v>120000</v>
      </c>
      <c r="E12" s="45"/>
      <c r="F12" s="46"/>
      <c r="G12" s="44" t="s">
        <v>32</v>
      </c>
      <c r="H12" s="45"/>
      <c r="I12" s="45">
        <f>I8+I11</f>
        <v>80000</v>
      </c>
      <c r="J12" s="45"/>
      <c r="K12" s="45"/>
      <c r="L12" s="36">
        <f>D12-I12</f>
        <v>40000</v>
      </c>
    </row>
    <row r="13" spans="1:12" ht="108">
      <c r="A13" s="25"/>
      <c r="B13" s="25"/>
      <c r="C13" s="25"/>
      <c r="D13" s="25"/>
      <c r="E13" s="26"/>
      <c r="F13" s="23">
        <v>1</v>
      </c>
      <c r="G13" s="7" t="s">
        <v>98</v>
      </c>
      <c r="H13" s="10" t="s">
        <v>39</v>
      </c>
      <c r="I13" s="8">
        <v>40000</v>
      </c>
      <c r="J13" s="7" t="s">
        <v>99</v>
      </c>
      <c r="K13" s="13" t="s">
        <v>100</v>
      </c>
      <c r="L13" s="31">
        <f>L12+D13-I13</f>
        <v>0</v>
      </c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21" sqref="G21"/>
    </sheetView>
  </sheetViews>
  <sheetFormatPr defaultRowHeight="13.5"/>
  <sheetData>
    <row r="1" spans="1:12" ht="22.5">
      <c r="B1" s="98" t="s">
        <v>101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90">
      <c r="A5" s="6">
        <v>1</v>
      </c>
      <c r="B5" s="7" t="s">
        <v>13</v>
      </c>
      <c r="C5" s="7" t="s">
        <v>102</v>
      </c>
      <c r="D5" s="8">
        <v>10000</v>
      </c>
      <c r="E5" s="7" t="s">
        <v>103</v>
      </c>
      <c r="F5" s="9">
        <v>1</v>
      </c>
      <c r="G5" s="7" t="s">
        <v>104</v>
      </c>
      <c r="H5" s="10" t="s">
        <v>105</v>
      </c>
      <c r="I5" s="8">
        <v>10000</v>
      </c>
      <c r="J5" s="7" t="s">
        <v>106</v>
      </c>
      <c r="K5" s="11" t="s">
        <v>107</v>
      </c>
      <c r="L5" s="30">
        <f>D5-I5</f>
        <v>0</v>
      </c>
    </row>
    <row r="6" spans="1:12" s="22" customFormat="1" ht="14.25">
      <c r="A6" s="15"/>
      <c r="B6" s="16" t="s">
        <v>23</v>
      </c>
      <c r="C6" s="16"/>
      <c r="D6" s="17">
        <f>SUM(D5)</f>
        <v>10000</v>
      </c>
      <c r="E6" s="16"/>
      <c r="F6" s="18"/>
      <c r="G6" s="16" t="s">
        <v>23</v>
      </c>
      <c r="H6" s="19"/>
      <c r="I6" s="17">
        <f>SUM(I5)</f>
        <v>10000</v>
      </c>
      <c r="J6" s="16"/>
      <c r="K6" s="41"/>
      <c r="L6" s="49">
        <f>D6-I6</f>
        <v>0</v>
      </c>
    </row>
    <row r="7" spans="1:12" ht="33.75">
      <c r="A7" s="6">
        <v>2</v>
      </c>
      <c r="B7" s="7" t="s">
        <v>75</v>
      </c>
      <c r="C7" s="7" t="s">
        <v>108</v>
      </c>
      <c r="D7" s="8">
        <v>10000</v>
      </c>
      <c r="E7" s="7" t="s">
        <v>109</v>
      </c>
      <c r="F7" s="9"/>
      <c r="G7" s="7"/>
      <c r="H7" s="10"/>
      <c r="I7" s="8"/>
      <c r="J7" s="7"/>
      <c r="K7" s="13"/>
      <c r="L7" s="31">
        <f>D7-I7</f>
        <v>10000</v>
      </c>
    </row>
    <row r="8" spans="1:12" s="22" customFormat="1" ht="14.25">
      <c r="A8" s="15"/>
      <c r="B8" s="16" t="s">
        <v>31</v>
      </c>
      <c r="C8" s="16"/>
      <c r="D8" s="17">
        <f>SUM(D7)</f>
        <v>10000</v>
      </c>
      <c r="E8" s="16"/>
      <c r="F8" s="24"/>
      <c r="G8" s="16" t="s">
        <v>31</v>
      </c>
      <c r="H8" s="19"/>
      <c r="I8" s="17">
        <f>SUM(I7)</f>
        <v>0</v>
      </c>
      <c r="J8" s="16"/>
      <c r="K8" s="20"/>
      <c r="L8" s="36">
        <f>D8-I8</f>
        <v>10000</v>
      </c>
    </row>
    <row r="9" spans="1:12" s="22" customFormat="1" ht="14.25">
      <c r="A9" s="15"/>
      <c r="B9" s="16" t="s">
        <v>32</v>
      </c>
      <c r="C9" s="16"/>
      <c r="D9" s="17">
        <f>D6+D8</f>
        <v>20000</v>
      </c>
      <c r="E9" s="16"/>
      <c r="F9" s="24"/>
      <c r="G9" s="16" t="s">
        <v>32</v>
      </c>
      <c r="H9" s="19"/>
      <c r="I9" s="17">
        <f>I6+I8</f>
        <v>10000</v>
      </c>
      <c r="J9" s="16"/>
      <c r="K9" s="20"/>
      <c r="L9" s="36">
        <f>D9-I9</f>
        <v>10000</v>
      </c>
    </row>
    <row r="10" spans="1:12">
      <c r="A10" s="6"/>
      <c r="B10" s="7"/>
      <c r="C10" s="7"/>
      <c r="D10" s="8"/>
      <c r="E10" s="7"/>
      <c r="F10" s="23"/>
      <c r="G10" s="7"/>
      <c r="H10" s="10"/>
      <c r="I10" s="8"/>
      <c r="J10" s="7"/>
      <c r="K10" s="13"/>
      <c r="L10" s="28"/>
    </row>
    <row r="11" spans="1:12">
      <c r="A11" s="25"/>
      <c r="B11" s="25"/>
      <c r="C11" s="25"/>
      <c r="D11" s="8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A14" s="25"/>
      <c r="B14" s="25"/>
      <c r="C14" s="25"/>
      <c r="D14" s="25"/>
      <c r="E14" s="26"/>
      <c r="F14" s="27"/>
      <c r="G14" s="26"/>
      <c r="H14" s="26"/>
      <c r="I14" s="26"/>
      <c r="J14" s="26"/>
      <c r="K14" s="26"/>
      <c r="L14" s="28"/>
    </row>
    <row r="15" spans="1:12">
      <c r="B15" s="105"/>
      <c r="C15" s="105"/>
      <c r="D15" s="105"/>
      <c r="E15" s="105"/>
      <c r="F15" s="105"/>
      <c r="G15" s="105"/>
      <c r="H15" s="105"/>
      <c r="I15" s="105"/>
      <c r="J15" s="105"/>
      <c r="K15" s="105"/>
    </row>
  </sheetData>
  <mergeCells count="6">
    <mergeCell ref="B15:K15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H15" sqref="H15"/>
    </sheetView>
  </sheetViews>
  <sheetFormatPr defaultRowHeight="13.5"/>
  <sheetData>
    <row r="1" spans="1:12" ht="22.5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111</v>
      </c>
    </row>
    <row r="3" spans="1:12">
      <c r="A3" s="99" t="s">
        <v>112</v>
      </c>
      <c r="B3" s="99"/>
      <c r="C3" s="99"/>
      <c r="D3" s="99"/>
      <c r="E3" s="99"/>
      <c r="F3" s="99" t="s">
        <v>113</v>
      </c>
      <c r="G3" s="99"/>
      <c r="H3" s="99"/>
      <c r="I3" s="99"/>
      <c r="J3" s="99"/>
      <c r="K3" s="103" t="s">
        <v>114</v>
      </c>
      <c r="L3" s="103" t="s">
        <v>5</v>
      </c>
    </row>
    <row r="4" spans="1:12" ht="28.5">
      <c r="A4" s="3" t="s">
        <v>115</v>
      </c>
      <c r="B4" s="4" t="s">
        <v>116</v>
      </c>
      <c r="C4" s="4" t="s">
        <v>117</v>
      </c>
      <c r="D4" s="5" t="s">
        <v>118</v>
      </c>
      <c r="E4" s="5" t="s">
        <v>119</v>
      </c>
      <c r="F4" s="5" t="s">
        <v>115</v>
      </c>
      <c r="G4" s="5" t="s">
        <v>120</v>
      </c>
      <c r="H4" s="5" t="s">
        <v>121</v>
      </c>
      <c r="I4" s="5" t="s">
        <v>118</v>
      </c>
      <c r="J4" s="5" t="s">
        <v>119</v>
      </c>
      <c r="K4" s="104"/>
      <c r="L4" s="103"/>
    </row>
    <row r="5" spans="1:12" ht="112.5">
      <c r="A5" s="6">
        <v>1</v>
      </c>
      <c r="B5" s="7" t="s">
        <v>122</v>
      </c>
      <c r="C5" s="7" t="s">
        <v>123</v>
      </c>
      <c r="D5" s="8">
        <v>10000</v>
      </c>
      <c r="E5" s="7" t="s">
        <v>124</v>
      </c>
      <c r="F5" s="9">
        <v>1</v>
      </c>
      <c r="G5" s="7" t="s">
        <v>125</v>
      </c>
      <c r="H5" s="10" t="s">
        <v>126</v>
      </c>
      <c r="I5" s="8">
        <v>10000</v>
      </c>
      <c r="J5" s="7" t="s">
        <v>127</v>
      </c>
      <c r="K5" s="11" t="s">
        <v>128</v>
      </c>
      <c r="L5" s="30">
        <f>D5-I5</f>
        <v>0</v>
      </c>
    </row>
    <row r="6" spans="1:12" ht="108">
      <c r="A6" s="6">
        <v>2</v>
      </c>
      <c r="B6" s="7" t="s">
        <v>129</v>
      </c>
      <c r="C6" s="7" t="s">
        <v>130</v>
      </c>
      <c r="D6" s="8">
        <v>20000</v>
      </c>
      <c r="E6" s="7" t="s">
        <v>131</v>
      </c>
      <c r="F6" s="23">
        <v>2</v>
      </c>
      <c r="G6" s="7" t="s">
        <v>132</v>
      </c>
      <c r="H6" s="10" t="s">
        <v>133</v>
      </c>
      <c r="I6" s="8">
        <v>20000</v>
      </c>
      <c r="J6" s="7" t="s">
        <v>134</v>
      </c>
      <c r="K6" s="13" t="s">
        <v>135</v>
      </c>
      <c r="L6" s="30">
        <f>D6-I6</f>
        <v>0</v>
      </c>
    </row>
    <row r="7" spans="1:12" s="22" customFormat="1" ht="14.25">
      <c r="A7" s="15"/>
      <c r="B7" s="16" t="s">
        <v>136</v>
      </c>
      <c r="C7" s="16"/>
      <c r="D7" s="17">
        <f>SUM(D5:D6)</f>
        <v>30000</v>
      </c>
      <c r="E7" s="16"/>
      <c r="F7" s="18"/>
      <c r="G7" s="16" t="s">
        <v>136</v>
      </c>
      <c r="H7" s="19"/>
      <c r="I7" s="17">
        <f>SUM(I5:I6)</f>
        <v>30000</v>
      </c>
      <c r="J7" s="16"/>
      <c r="K7" s="20"/>
      <c r="L7" s="50">
        <f>D7-I7</f>
        <v>0</v>
      </c>
    </row>
    <row r="8" spans="1:12">
      <c r="A8" s="6"/>
      <c r="B8" s="7"/>
      <c r="C8" s="7"/>
      <c r="D8" s="8"/>
      <c r="E8" s="7"/>
      <c r="F8" s="23"/>
      <c r="G8" s="7"/>
      <c r="H8" s="10"/>
      <c r="I8" s="8"/>
      <c r="J8" s="7"/>
      <c r="K8" s="13"/>
      <c r="L8" s="28"/>
    </row>
    <row r="9" spans="1:12">
      <c r="A9" s="25"/>
      <c r="B9" s="7"/>
      <c r="C9" s="7"/>
      <c r="D9" s="8"/>
      <c r="E9" s="7"/>
      <c r="F9" s="9"/>
      <c r="G9" s="7"/>
      <c r="H9" s="10"/>
      <c r="I9" s="8"/>
      <c r="J9" s="7"/>
      <c r="K9" s="13"/>
      <c r="L9" s="28"/>
    </row>
    <row r="10" spans="1:12">
      <c r="A10" s="25"/>
      <c r="B10" s="7"/>
      <c r="C10" s="7"/>
      <c r="D10" s="8"/>
      <c r="E10" s="7"/>
      <c r="F10" s="9"/>
      <c r="G10" s="7"/>
      <c r="H10" s="10"/>
      <c r="I10" s="8"/>
      <c r="J10" s="7"/>
      <c r="K10" s="13"/>
      <c r="L10" s="28"/>
    </row>
    <row r="11" spans="1:12">
      <c r="A11" s="6"/>
      <c r="B11" s="7"/>
      <c r="C11" s="7"/>
      <c r="D11" s="8"/>
      <c r="E11" s="7"/>
      <c r="F11" s="9"/>
      <c r="G11" s="7"/>
      <c r="H11" s="10"/>
      <c r="I11" s="8"/>
      <c r="J11" s="7"/>
      <c r="K11" s="13"/>
      <c r="L11" s="28"/>
    </row>
    <row r="17" spans="2:11"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</sheetData>
  <mergeCells count="6">
    <mergeCell ref="B17:K17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sqref="A1:XFD1048576"/>
    </sheetView>
  </sheetViews>
  <sheetFormatPr defaultRowHeight="13.5"/>
  <sheetData>
    <row r="1" spans="1:12" ht="22.5">
      <c r="B1" s="98" t="s">
        <v>137</v>
      </c>
      <c r="C1" s="98"/>
      <c r="D1" s="98"/>
      <c r="E1" s="98"/>
      <c r="F1" s="98"/>
      <c r="G1" s="98"/>
      <c r="H1" s="98"/>
      <c r="I1" s="98"/>
      <c r="J1" s="98"/>
      <c r="K1" s="98"/>
    </row>
    <row r="2" spans="1:12" ht="22.5">
      <c r="B2" s="1"/>
      <c r="C2" s="1"/>
      <c r="D2" s="1"/>
      <c r="E2" s="1"/>
      <c r="F2" s="1"/>
      <c r="G2" s="1"/>
      <c r="H2" s="1"/>
      <c r="I2" s="1"/>
      <c r="J2" s="1"/>
      <c r="K2" s="2" t="s">
        <v>1</v>
      </c>
    </row>
    <row r="3" spans="1:12">
      <c r="A3" s="99" t="s">
        <v>2</v>
      </c>
      <c r="B3" s="99"/>
      <c r="C3" s="99"/>
      <c r="D3" s="99"/>
      <c r="E3" s="99"/>
      <c r="F3" s="100" t="s">
        <v>3</v>
      </c>
      <c r="G3" s="101"/>
      <c r="H3" s="101"/>
      <c r="I3" s="101"/>
      <c r="J3" s="102"/>
      <c r="K3" s="103" t="s">
        <v>4</v>
      </c>
      <c r="L3" s="103" t="s">
        <v>5</v>
      </c>
    </row>
    <row r="4" spans="1:12" ht="28.5">
      <c r="A4" s="3" t="s">
        <v>6</v>
      </c>
      <c r="B4" s="4" t="s">
        <v>7</v>
      </c>
      <c r="C4" s="4" t="s">
        <v>8</v>
      </c>
      <c r="D4" s="5" t="s">
        <v>9</v>
      </c>
      <c r="E4" s="5" t="s">
        <v>10</v>
      </c>
      <c r="F4" s="5" t="s">
        <v>6</v>
      </c>
      <c r="G4" s="5" t="s">
        <v>11</v>
      </c>
      <c r="H4" s="5" t="s">
        <v>12</v>
      </c>
      <c r="I4" s="5" t="s">
        <v>9</v>
      </c>
      <c r="J4" s="5" t="s">
        <v>10</v>
      </c>
      <c r="K4" s="104"/>
      <c r="L4" s="103"/>
    </row>
    <row r="5" spans="1:12" ht="67.5">
      <c r="A5" s="6">
        <v>1</v>
      </c>
      <c r="B5" s="7" t="s">
        <v>13</v>
      </c>
      <c r="C5" s="7" t="s">
        <v>138</v>
      </c>
      <c r="D5" s="8">
        <v>20000</v>
      </c>
      <c r="E5" s="7" t="s">
        <v>139</v>
      </c>
      <c r="F5" s="9">
        <v>1</v>
      </c>
      <c r="G5" s="7" t="s">
        <v>140</v>
      </c>
      <c r="H5" s="10" t="s">
        <v>141</v>
      </c>
      <c r="I5" s="8">
        <v>20000</v>
      </c>
      <c r="J5" s="7" t="s">
        <v>142</v>
      </c>
      <c r="K5" s="11" t="s">
        <v>143</v>
      </c>
      <c r="L5" s="30">
        <f>D5-I5</f>
        <v>0</v>
      </c>
    </row>
    <row r="6" spans="1:12" s="22" customFormat="1" ht="14.25">
      <c r="A6" s="15"/>
      <c r="B6" s="16" t="s">
        <v>23</v>
      </c>
      <c r="C6" s="16"/>
      <c r="D6" s="17">
        <f>SUM(D5)</f>
        <v>20000</v>
      </c>
      <c r="E6" s="16"/>
      <c r="F6" s="24"/>
      <c r="G6" s="16" t="s">
        <v>23</v>
      </c>
      <c r="H6" s="19"/>
      <c r="I6" s="17">
        <f>SUM(I5)</f>
        <v>20000</v>
      </c>
      <c r="J6" s="16"/>
      <c r="K6" s="20"/>
      <c r="L6" s="36">
        <f>D6-I6</f>
        <v>0</v>
      </c>
    </row>
    <row r="7" spans="1:12">
      <c r="A7" s="37"/>
      <c r="B7" s="7"/>
      <c r="C7" s="38"/>
      <c r="D7" s="38"/>
      <c r="E7" s="13"/>
      <c r="F7" s="23"/>
      <c r="G7" s="7"/>
      <c r="H7" s="10"/>
      <c r="I7" s="8"/>
      <c r="J7" s="7"/>
      <c r="K7" s="13"/>
      <c r="L7" s="28"/>
    </row>
    <row r="8" spans="1:12">
      <c r="A8" s="37"/>
      <c r="B8" s="38"/>
      <c r="C8" s="38"/>
      <c r="D8" s="38"/>
      <c r="E8" s="13"/>
      <c r="F8" s="23"/>
      <c r="G8" s="29"/>
      <c r="H8" s="40"/>
      <c r="I8" s="40"/>
      <c r="J8" s="7"/>
      <c r="K8" s="13"/>
      <c r="L8" s="28"/>
    </row>
    <row r="9" spans="1:12">
      <c r="A9" s="25"/>
      <c r="B9" s="39"/>
      <c r="C9" s="39"/>
      <c r="D9" s="39"/>
      <c r="E9" s="29"/>
      <c r="F9" s="23"/>
      <c r="G9" s="29"/>
      <c r="H9" s="40"/>
      <c r="I9" s="29"/>
      <c r="J9" s="7"/>
      <c r="K9" s="13"/>
      <c r="L9" s="28"/>
    </row>
    <row r="10" spans="1:12">
      <c r="A10" s="25"/>
      <c r="B10" s="25"/>
      <c r="C10" s="25"/>
      <c r="D10" s="25"/>
      <c r="E10" s="26"/>
      <c r="F10" s="27"/>
      <c r="G10" s="26"/>
      <c r="H10" s="26"/>
      <c r="I10" s="26"/>
      <c r="J10" s="26"/>
      <c r="K10" s="26"/>
      <c r="L10" s="28"/>
    </row>
    <row r="11" spans="1:12">
      <c r="A11" s="25"/>
      <c r="B11" s="25"/>
      <c r="C11" s="25"/>
      <c r="D11" s="25"/>
      <c r="E11" s="26"/>
      <c r="F11" s="27"/>
      <c r="G11" s="26"/>
      <c r="H11" s="26"/>
      <c r="I11" s="26"/>
      <c r="J11" s="26"/>
      <c r="K11" s="26"/>
      <c r="L11" s="28"/>
    </row>
    <row r="12" spans="1:12">
      <c r="A12" s="25"/>
      <c r="B12" s="25"/>
      <c r="C12" s="25"/>
      <c r="D12" s="25"/>
      <c r="E12" s="26"/>
      <c r="F12" s="27"/>
      <c r="G12" s="26"/>
      <c r="H12" s="26"/>
      <c r="I12" s="26"/>
      <c r="J12" s="26"/>
      <c r="K12" s="26"/>
      <c r="L12" s="28"/>
    </row>
    <row r="13" spans="1:12">
      <c r="A13" s="25"/>
      <c r="B13" s="25"/>
      <c r="C13" s="25"/>
      <c r="D13" s="25"/>
      <c r="E13" s="26"/>
      <c r="F13" s="27"/>
      <c r="G13" s="26"/>
      <c r="H13" s="26"/>
      <c r="I13" s="26"/>
      <c r="J13" s="26"/>
      <c r="K13" s="26"/>
      <c r="L13" s="28"/>
    </row>
    <row r="14" spans="1:12">
      <c r="B14" s="105"/>
      <c r="C14" s="105"/>
      <c r="D14" s="105"/>
      <c r="E14" s="105"/>
      <c r="F14" s="105"/>
      <c r="G14" s="105"/>
      <c r="H14" s="105"/>
      <c r="I14" s="105"/>
      <c r="J14" s="105"/>
      <c r="K14" s="105"/>
    </row>
  </sheetData>
  <mergeCells count="6">
    <mergeCell ref="B14:K14"/>
    <mergeCell ref="B1:K1"/>
    <mergeCell ref="A3:E3"/>
    <mergeCell ref="F3:J3"/>
    <mergeCell ref="K3:K4"/>
    <mergeCell ref="L3:L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塘沙村</vt:lpstr>
      <vt:lpstr>安乐</vt:lpstr>
      <vt:lpstr>白杨</vt:lpstr>
      <vt:lpstr>茶鑫村</vt:lpstr>
      <vt:lpstr>大滩村</vt:lpstr>
      <vt:lpstr>大源村</vt:lpstr>
      <vt:lpstr>岱青村</vt:lpstr>
      <vt:lpstr>东山村</vt:lpstr>
      <vt:lpstr>枫树段村</vt:lpstr>
      <vt:lpstr>湖胜村</vt:lpstr>
      <vt:lpstr>湖源村</vt:lpstr>
      <vt:lpstr>界牌村</vt:lpstr>
      <vt:lpstr>居委会</vt:lpstr>
      <vt:lpstr>栗山村</vt:lpstr>
      <vt:lpstr>莲花村</vt:lpstr>
      <vt:lpstr>马头村</vt:lpstr>
      <vt:lpstr>茅草坪村</vt:lpstr>
      <vt:lpstr>农科村</vt:lpstr>
      <vt:lpstr>盘塘村</vt:lpstr>
      <vt:lpstr>普义村</vt:lpstr>
      <vt:lpstr>普祝村</vt:lpstr>
      <vt:lpstr>七星村</vt:lpstr>
      <vt:lpstr>桥墩村</vt:lpstr>
      <vt:lpstr>青林村</vt:lpstr>
      <vt:lpstr>青源村</vt:lpstr>
      <vt:lpstr>石坑村</vt:lpstr>
      <vt:lpstr>石桥村</vt:lpstr>
      <vt:lpstr>仕洞村</vt:lpstr>
      <vt:lpstr>四知村</vt:lpstr>
      <vt:lpstr>童家塅村</vt:lpstr>
      <vt:lpstr>武莲村</vt:lpstr>
      <vt:lpstr>新合村</vt:lpstr>
      <vt:lpstr>跃进村</vt:lpstr>
      <vt:lpstr>中家桥村</vt:lpstr>
      <vt:lpstr>Sheet3 (7)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2017-06-02T07:39:19Z</dcterms:modified>
</cp:coreProperties>
</file>