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9年资金来源规模测算" sheetId="1" r:id="rId1"/>
  </sheets>
  <definedNames>
    <definedName name="_xlnm.Print_Titles" localSheetId="0">'2019年资金来源规模测算'!$4:$4</definedName>
    <definedName name="_xlnm.Print_Area" localSheetId="0">'2019年资金来源规模测算'!$A$1:$D$51</definedName>
  </definedNames>
  <calcPr fullCalcOnLoad="1"/>
</workbook>
</file>

<file path=xl/sharedStrings.xml><?xml version="1.0" encoding="utf-8"?>
<sst xmlns="http://schemas.openxmlformats.org/spreadsheetml/2006/main" count="58" uniqueCount="56">
  <si>
    <t>附件1：</t>
  </si>
  <si>
    <t>平江县2020年统筹整合使用财政涉农资金来源表</t>
  </si>
  <si>
    <t xml:space="preserve">                                                                                                单位：万元</t>
  </si>
  <si>
    <t>序号</t>
  </si>
  <si>
    <t>财政资金名称</t>
  </si>
  <si>
    <t>2020年年初</t>
  </si>
  <si>
    <t>2020年年中调整</t>
  </si>
  <si>
    <t>合    计</t>
  </si>
  <si>
    <t>一</t>
  </si>
  <si>
    <t>中央财政资金小计</t>
  </si>
  <si>
    <t>中央财政专项扶贫资金</t>
  </si>
  <si>
    <t>水利发展资金（对应原表第2项农田水利设施建设和水土保持补助资金、第17项江河湖库水系综合整治资金、第18全项国山洪灾害防治经费）</t>
  </si>
  <si>
    <t>农业生产发展资金（不含直接发放给农牧民部分及农机购置补助，对应原表第3项现代农业生产发展资金、第4项农业技术推广与服务补助资金）</t>
  </si>
  <si>
    <t>林业改革资金（对应原表第5项林业补助资金）</t>
  </si>
  <si>
    <t>农田建设补助资金</t>
  </si>
  <si>
    <t>农村综合改革转移支付</t>
  </si>
  <si>
    <t>林业生态保护恢复资金（草原生态修复治理补助资金部分）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</si>
  <si>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</si>
  <si>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</si>
  <si>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农村危房改造补助资金（农村危房改造部分）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</si>
  <si>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</si>
  <si>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</si>
  <si>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</si>
  <si>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</si>
  <si>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服务业发展专项资金（支持新农村现代流通服务网络工程部分）</t>
  </si>
  <si>
    <t>旅游发展基金</t>
  </si>
  <si>
    <t>中央预算内投资用于“三农”建设部分（不包括重大引调水工程、重点水源工程、江河湖泊治理骨干重大工程、跨界河流开发治理工程、新建大型灌区、大中型灌区续建配套和节水改造、大中型病险水库水闸除险加固、生态建设方面的支出）</t>
  </si>
  <si>
    <t>其他（上年结转结余）</t>
  </si>
  <si>
    <t>二</t>
  </si>
  <si>
    <t>省级财政资金小计</t>
  </si>
  <si>
    <t>扶贫专项资金</t>
  </si>
  <si>
    <t>重大水利工程建设专项资金</t>
  </si>
  <si>
    <t>现代农业发展专项</t>
  </si>
  <si>
    <t>农田建设专项</t>
  </si>
  <si>
    <t>农村综合改革转移支付（村级运转及运行维护资金除外）</t>
  </si>
  <si>
    <t>环境保护专项资金（农村环境连片综合整治整省推进部分）</t>
  </si>
  <si>
    <t>农村公路道路建设省级投入资金</t>
  </si>
  <si>
    <t>农村危房改造补助资金</t>
  </si>
  <si>
    <t>农村安全饮水巩固提升工程资金</t>
  </si>
  <si>
    <t>农村发展专项资金</t>
  </si>
  <si>
    <t>林业生态保护修复及发展专项</t>
  </si>
  <si>
    <t>预算内基本建设专项资金（用于“农、林、水”建设部分）</t>
  </si>
  <si>
    <t>旅游发展专项资金（支持乡村旅游建设部分）</t>
  </si>
  <si>
    <t>省开放型经济与流通产业发展专项资金（支持农村流通产业基础设施建设部分）</t>
  </si>
  <si>
    <t>三</t>
  </si>
  <si>
    <t>市级财政资金小计</t>
  </si>
  <si>
    <t>农业综合开发补助资金</t>
  </si>
  <si>
    <t>市级财政扶贫资金</t>
  </si>
  <si>
    <t>市级水利资金</t>
  </si>
  <si>
    <t>一事一议</t>
  </si>
  <si>
    <t>四</t>
  </si>
  <si>
    <t>县级财政资金小计</t>
  </si>
  <si>
    <t>县级财政安排扶贫资金</t>
  </si>
  <si>
    <t>新增债券资金</t>
  </si>
  <si>
    <t>其它</t>
  </si>
  <si>
    <t>根据省财政厅、省扶贫办意见，脱贫县按上年度资金到位实绩的适度减少测算。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</si>
</sst>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  <numFmt numFmtId="181" formatCode="0_);[Red]\(0\)"/>
    <numFmt numFmtId="182" formatCode="0.00_);[Red]\(0.00\)"/>
  </numFmts>
  <fonts count="28">
    <font>
      <sz val="12"/>
      <name val="宋体"/>
      <family val="0"/>
    </font>
    <font>
      <sz val="12"/>
      <name val="黑体"/>
      <family val="3"/>
    </font>
    <font>
      <sz val="16"/>
      <color indexed="8"/>
      <name val="方正大标宋简体"/>
      <family val="0"/>
    </font>
    <font>
      <sz val="12"/>
      <name val="仿宋"/>
      <family val="3"/>
    </font>
    <font>
      <sz val="12"/>
      <color indexed="8"/>
      <name val="黑体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6" fillId="0" borderId="0">
      <alignment/>
      <protection/>
    </xf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6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5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6" fillId="4" borderId="0" applyNumberFormat="0" applyBorder="0" applyAlignment="0" applyProtection="0"/>
    <xf numFmtId="0" fontId="15" fillId="4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66" applyNumberFormat="1" applyFont="1" applyFill="1" applyBorder="1" applyAlignment="1">
      <alignment horizontal="center" vertical="center" wrapText="1"/>
      <protection/>
    </xf>
    <xf numFmtId="180" fontId="1" fillId="0" borderId="9" xfId="0" applyNumberFormat="1" applyFont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66" applyNumberFormat="1" applyFont="1" applyFill="1" applyBorder="1" applyAlignment="1">
      <alignment horizontal="center" vertical="center" wrapText="1"/>
      <protection/>
    </xf>
    <xf numFmtId="0" fontId="5" fillId="0" borderId="9" xfId="66" applyNumberFormat="1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180" fontId="3" fillId="0" borderId="9" xfId="0" applyNumberFormat="1" applyFont="1" applyFill="1" applyBorder="1" applyAlignment="1">
      <alignment horizontal="center" vertical="center"/>
    </xf>
    <xf numFmtId="180" fontId="1" fillId="0" borderId="9" xfId="60" applyNumberFormat="1" applyFont="1" applyFill="1" applyBorder="1" applyAlignment="1">
      <alignment horizontal="center" vertical="center" wrapText="1"/>
      <protection/>
    </xf>
    <xf numFmtId="181" fontId="5" fillId="2" borderId="9" xfId="66" applyNumberFormat="1" applyFont="1" applyFill="1" applyBorder="1" applyAlignment="1">
      <alignment horizontal="center" vertical="center" wrapText="1"/>
      <protection/>
    </xf>
    <xf numFmtId="182" fontId="5" fillId="2" borderId="9" xfId="66" applyNumberFormat="1" applyFont="1" applyFill="1" applyBorder="1" applyAlignment="1">
      <alignment horizontal="left" vertical="center" wrapText="1"/>
      <protection/>
    </xf>
    <xf numFmtId="0" fontId="26" fillId="0" borderId="9" xfId="0" applyFont="1" applyFill="1" applyBorder="1" applyAlignment="1" applyProtection="1">
      <alignment horizontal="center" vertical="center"/>
      <protection locked="0"/>
    </xf>
    <xf numFmtId="182" fontId="3" fillId="2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/>
    </xf>
    <xf numFmtId="0" fontId="7" fillId="0" borderId="9" xfId="60" applyNumberFormat="1" applyFont="1" applyFill="1" applyBorder="1" applyAlignment="1">
      <alignment horizontal="center" vertical="center" wrapText="1"/>
      <protection/>
    </xf>
    <xf numFmtId="0" fontId="5" fillId="0" borderId="9" xfId="60" applyNumberFormat="1" applyFont="1" applyBorder="1" applyAlignment="1">
      <alignment horizontal="left" vertical="center" wrapText="1"/>
      <protection/>
    </xf>
    <xf numFmtId="180" fontId="7" fillId="0" borderId="9" xfId="0" applyNumberFormat="1" applyFont="1" applyFill="1" applyBorder="1" applyAlignment="1">
      <alignment horizontal="center" vertical="center"/>
    </xf>
    <xf numFmtId="0" fontId="5" fillId="0" borderId="9" xfId="23" applyNumberFormat="1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2_2017月报表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常规 2_附件2：2017年新表贫困县统筹整合使用财政涉农资金进度情况统计表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5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showZeros="0" tabSelected="1" workbookViewId="0" topLeftCell="A1">
      <selection activeCell="B24" sqref="B24"/>
    </sheetView>
  </sheetViews>
  <sheetFormatPr defaultColWidth="9.00390625" defaultRowHeight="14.25"/>
  <cols>
    <col min="1" max="1" width="5.625" style="0" customWidth="1"/>
    <col min="2" max="2" width="76.375" style="2" customWidth="1"/>
    <col min="3" max="3" width="19.375" style="3" customWidth="1"/>
    <col min="4" max="4" width="19.375" style="4" customWidth="1"/>
    <col min="7" max="7" width="9.375" style="0" bestFit="1" customWidth="1"/>
    <col min="9" max="9" width="10.375" style="0" bestFit="1" customWidth="1"/>
  </cols>
  <sheetData>
    <row r="1" spans="1:2" ht="14.25">
      <c r="A1" s="5" t="s">
        <v>0</v>
      </c>
      <c r="B1" s="5"/>
    </row>
    <row r="2" spans="1:4" ht="32.25" customHeight="1">
      <c r="A2" s="6" t="s">
        <v>1</v>
      </c>
      <c r="B2" s="6"/>
      <c r="C2" s="6"/>
      <c r="D2" s="7"/>
    </row>
    <row r="3" spans="1:4" ht="19.5" customHeight="1">
      <c r="A3" s="8" t="s">
        <v>2</v>
      </c>
      <c r="B3" s="8"/>
      <c r="C3" s="8"/>
      <c r="D3" s="9"/>
    </row>
    <row r="4" spans="1:4" ht="25.5" customHeight="1">
      <c r="A4" s="10" t="s">
        <v>3</v>
      </c>
      <c r="B4" s="10" t="s">
        <v>4</v>
      </c>
      <c r="C4" s="11" t="s">
        <v>5</v>
      </c>
      <c r="D4" s="12" t="s">
        <v>6</v>
      </c>
    </row>
    <row r="5" spans="1:4" ht="25.5" customHeight="1">
      <c r="A5" s="13"/>
      <c r="B5" s="13" t="s">
        <v>7</v>
      </c>
      <c r="C5" s="14">
        <f>C6+C25+C41+C47</f>
        <v>47005.985</v>
      </c>
      <c r="D5" s="15">
        <f>D6+D25+D41+D47</f>
        <v>52447.001893</v>
      </c>
    </row>
    <row r="6" spans="1:4" ht="25.5" customHeight="1">
      <c r="A6" s="13" t="s">
        <v>8</v>
      </c>
      <c r="B6" s="13" t="s">
        <v>9</v>
      </c>
      <c r="C6" s="16">
        <f>SUM(C7:C24)</f>
        <v>34826.89</v>
      </c>
      <c r="D6" s="17">
        <f>SUM(D7:D24)</f>
        <v>31742.88</v>
      </c>
    </row>
    <row r="7" spans="1:4" ht="22.5" customHeight="1">
      <c r="A7" s="18">
        <v>1</v>
      </c>
      <c r="B7" s="19" t="s">
        <v>10</v>
      </c>
      <c r="C7" s="20">
        <v>6708</v>
      </c>
      <c r="D7" s="21">
        <v>8484</v>
      </c>
    </row>
    <row r="8" spans="1:4" ht="28.5">
      <c r="A8" s="18">
        <v>2</v>
      </c>
      <c r="B8" s="19" t="s">
        <v>11</v>
      </c>
      <c r="C8" s="21">
        <f>1791+2700</f>
        <v>4491</v>
      </c>
      <c r="D8" s="21">
        <v>1791</v>
      </c>
    </row>
    <row r="9" spans="1:4" ht="28.5">
      <c r="A9" s="18">
        <v>3</v>
      </c>
      <c r="B9" s="19" t="s">
        <v>12</v>
      </c>
      <c r="C9" s="22">
        <v>636</v>
      </c>
      <c r="D9" s="21">
        <v>636</v>
      </c>
    </row>
    <row r="10" spans="1:4" ht="22.5" customHeight="1">
      <c r="A10" s="18">
        <v>4</v>
      </c>
      <c r="B10" s="19" t="s">
        <v>13</v>
      </c>
      <c r="C10" s="22">
        <v>1149.89</v>
      </c>
      <c r="D10" s="21">
        <v>1524.88</v>
      </c>
    </row>
    <row r="11" spans="1:4" ht="22.5" customHeight="1">
      <c r="A11" s="18">
        <v>5</v>
      </c>
      <c r="B11" s="19" t="s">
        <v>14</v>
      </c>
      <c r="C11" s="22">
        <v>4878</v>
      </c>
      <c r="D11" s="21">
        <v>4878</v>
      </c>
    </row>
    <row r="12" spans="1:4" ht="22.5" customHeight="1">
      <c r="A12" s="18">
        <v>6</v>
      </c>
      <c r="B12" s="19" t="s">
        <v>15</v>
      </c>
      <c r="C12" s="22">
        <v>2010</v>
      </c>
      <c r="D12" s="21">
        <v>1871</v>
      </c>
    </row>
    <row r="13" spans="1:4" ht="22.5" customHeight="1">
      <c r="A13" s="18">
        <v>7</v>
      </c>
      <c r="B13" s="19" t="s">
        <v>16</v>
      </c>
      <c r="C13" s="23"/>
      <c r="D13" s="23"/>
    </row>
    <row r="14" spans="1:4" ht="22.5" customHeight="1">
      <c r="A14" s="18">
        <v>8</v>
      </c>
      <c r="B14" s="19" t="s">
        <v>17</v>
      </c>
      <c r="C14" s="22">
        <v>229</v>
      </c>
      <c r="D14" s="21">
        <v>229</v>
      </c>
    </row>
    <row r="15" spans="1:4" ht="22.5" customHeight="1">
      <c r="A15" s="18">
        <v>9</v>
      </c>
      <c r="B15" s="19" t="s">
        <v>18</v>
      </c>
      <c r="C15" s="22">
        <v>9782</v>
      </c>
      <c r="D15" s="21">
        <v>9782</v>
      </c>
    </row>
    <row r="16" spans="1:4" ht="22.5" customHeight="1">
      <c r="A16" s="18">
        <v>10</v>
      </c>
      <c r="B16" s="19" t="s">
        <v>19</v>
      </c>
      <c r="C16" s="22">
        <v>140</v>
      </c>
      <c r="D16" s="22"/>
    </row>
    <row r="17" spans="1:4" ht="22.5" customHeight="1">
      <c r="A17" s="18">
        <v>11</v>
      </c>
      <c r="B17" s="19" t="s">
        <v>20</v>
      </c>
      <c r="C17" s="21">
        <v>2000</v>
      </c>
      <c r="D17" s="21"/>
    </row>
    <row r="18" spans="1:4" ht="22.5" customHeight="1">
      <c r="A18" s="18">
        <v>12</v>
      </c>
      <c r="B18" s="19" t="s">
        <v>21</v>
      </c>
      <c r="C18" s="22">
        <v>2669</v>
      </c>
      <c r="D18" s="21">
        <v>2493</v>
      </c>
    </row>
    <row r="19" spans="1:4" ht="22.5" customHeight="1">
      <c r="A19" s="18">
        <v>13</v>
      </c>
      <c r="B19" s="19" t="s">
        <v>22</v>
      </c>
      <c r="C19" s="21">
        <v>24</v>
      </c>
      <c r="D19" s="21"/>
    </row>
    <row r="20" spans="1:4" ht="22.5" customHeight="1">
      <c r="A20" s="18">
        <v>14</v>
      </c>
      <c r="B20" s="19" t="s">
        <v>23</v>
      </c>
      <c r="C20" s="21">
        <v>110</v>
      </c>
      <c r="D20" s="21"/>
    </row>
    <row r="21" spans="1:4" ht="22.5" customHeight="1">
      <c r="A21" s="18">
        <v>15</v>
      </c>
      <c r="B21" s="19" t="s">
        <v>24</v>
      </c>
      <c r="C21" s="22"/>
      <c r="D21" s="22"/>
    </row>
    <row r="22" spans="1:4" ht="22.5" customHeight="1">
      <c r="A22" s="18">
        <v>16</v>
      </c>
      <c r="B22" s="19" t="s">
        <v>25</v>
      </c>
      <c r="C22" s="22"/>
      <c r="D22" s="24">
        <v>54</v>
      </c>
    </row>
    <row r="23" spans="1:4" ht="42.75">
      <c r="A23" s="18">
        <v>17</v>
      </c>
      <c r="B23" s="19" t="s">
        <v>26</v>
      </c>
      <c r="C23" s="22"/>
      <c r="D23" s="22"/>
    </row>
    <row r="24" spans="1:4" ht="22.5" customHeight="1">
      <c r="A24" s="18">
        <v>18</v>
      </c>
      <c r="B24" s="19" t="s">
        <v>27</v>
      </c>
      <c r="C24" s="25"/>
      <c r="D24" s="25"/>
    </row>
    <row r="25" spans="1:4" s="1" customFormat="1" ht="25.5" customHeight="1">
      <c r="A25" s="13" t="s">
        <v>28</v>
      </c>
      <c r="B25" s="13" t="s">
        <v>29</v>
      </c>
      <c r="C25" s="26">
        <f>SUM(C26:C40)</f>
        <v>11020.985</v>
      </c>
      <c r="D25" s="26">
        <f>SUM(D26:D40)</f>
        <v>15796.165</v>
      </c>
    </row>
    <row r="26" spans="1:4" ht="22.5" customHeight="1">
      <c r="A26" s="27">
        <v>1</v>
      </c>
      <c r="B26" s="28" t="s">
        <v>30</v>
      </c>
      <c r="C26" s="29">
        <f>864+2900+600+54.64</f>
        <v>4418.64</v>
      </c>
      <c r="D26" s="29">
        <v>6889</v>
      </c>
    </row>
    <row r="27" spans="1:4" ht="22.5" customHeight="1">
      <c r="A27" s="27">
        <v>2</v>
      </c>
      <c r="B27" s="28" t="s">
        <v>31</v>
      </c>
      <c r="C27" s="29">
        <v>75</v>
      </c>
      <c r="D27" s="29">
        <v>75</v>
      </c>
    </row>
    <row r="28" spans="1:4" ht="22.5" customHeight="1">
      <c r="A28" s="27">
        <v>3</v>
      </c>
      <c r="B28" s="30" t="s">
        <v>32</v>
      </c>
      <c r="C28" s="29">
        <v>400</v>
      </c>
      <c r="D28" s="29">
        <v>614</v>
      </c>
    </row>
    <row r="29" spans="1:4" ht="22.5" customHeight="1">
      <c r="A29" s="27">
        <v>4</v>
      </c>
      <c r="B29" s="30" t="s">
        <v>33</v>
      </c>
      <c r="C29" s="31"/>
      <c r="D29" s="31"/>
    </row>
    <row r="30" spans="1:4" ht="22.5" customHeight="1">
      <c r="A30" s="27">
        <v>5</v>
      </c>
      <c r="B30" s="30" t="s">
        <v>34</v>
      </c>
      <c r="C30" s="29">
        <v>800</v>
      </c>
      <c r="D30" s="29">
        <v>262</v>
      </c>
    </row>
    <row r="31" spans="1:4" ht="22.5" customHeight="1">
      <c r="A31" s="27">
        <v>6</v>
      </c>
      <c r="B31" s="30" t="s">
        <v>35</v>
      </c>
      <c r="C31" s="29">
        <v>882.502</v>
      </c>
      <c r="D31" s="29">
        <v>882.502</v>
      </c>
    </row>
    <row r="32" spans="1:4" ht="22.5" customHeight="1">
      <c r="A32" s="27">
        <v>7</v>
      </c>
      <c r="B32" s="30" t="s">
        <v>36</v>
      </c>
      <c r="C32" s="31">
        <v>1776</v>
      </c>
      <c r="D32" s="31">
        <v>4161</v>
      </c>
    </row>
    <row r="33" spans="1:4" ht="22.5" customHeight="1">
      <c r="A33" s="27">
        <v>8</v>
      </c>
      <c r="B33" s="30" t="s">
        <v>37</v>
      </c>
      <c r="C33" s="31">
        <v>169</v>
      </c>
      <c r="D33" s="31">
        <v>366</v>
      </c>
    </row>
    <row r="34" spans="1:4" ht="22.5" customHeight="1">
      <c r="A34" s="27">
        <v>9</v>
      </c>
      <c r="B34" s="30" t="s">
        <v>38</v>
      </c>
      <c r="C34" s="31">
        <v>93</v>
      </c>
      <c r="D34" s="31">
        <v>93</v>
      </c>
    </row>
    <row r="35" spans="1:4" ht="22.5" customHeight="1">
      <c r="A35" s="27">
        <v>10</v>
      </c>
      <c r="B35" s="30" t="s">
        <v>39</v>
      </c>
      <c r="C35" s="29">
        <v>200</v>
      </c>
      <c r="D35" s="29">
        <v>200</v>
      </c>
    </row>
    <row r="36" spans="1:4" ht="22.5" customHeight="1">
      <c r="A36" s="27">
        <v>11</v>
      </c>
      <c r="B36" s="30" t="s">
        <v>40</v>
      </c>
      <c r="C36" s="29">
        <v>574</v>
      </c>
      <c r="D36" s="29">
        <v>574</v>
      </c>
    </row>
    <row r="37" spans="1:4" ht="22.5" customHeight="1">
      <c r="A37" s="27">
        <v>12</v>
      </c>
      <c r="B37" s="30" t="s">
        <v>41</v>
      </c>
      <c r="C37" s="31"/>
      <c r="D37" s="31">
        <f>195.71-69.99</f>
        <v>125.72000000000001</v>
      </c>
    </row>
    <row r="38" spans="1:4" ht="14.25">
      <c r="A38" s="27">
        <v>13</v>
      </c>
      <c r="B38" s="30" t="s">
        <v>42</v>
      </c>
      <c r="C38" s="31">
        <v>64</v>
      </c>
      <c r="D38" s="31"/>
    </row>
    <row r="39" spans="1:4" ht="22.5" customHeight="1">
      <c r="A39" s="27">
        <v>14</v>
      </c>
      <c r="B39" s="30" t="s">
        <v>43</v>
      </c>
      <c r="C39" s="29">
        <v>148</v>
      </c>
      <c r="D39" s="29">
        <v>133.1</v>
      </c>
    </row>
    <row r="40" spans="1:4" ht="22.5" customHeight="1">
      <c r="A40" s="27">
        <v>15</v>
      </c>
      <c r="B40" s="30" t="s">
        <v>27</v>
      </c>
      <c r="C40" s="29">
        <v>1420.843</v>
      </c>
      <c r="D40" s="29">
        <v>1420.843</v>
      </c>
    </row>
    <row r="41" spans="1:4" s="1" customFormat="1" ht="25.5" customHeight="1">
      <c r="A41" s="13" t="s">
        <v>44</v>
      </c>
      <c r="B41" s="13" t="s">
        <v>45</v>
      </c>
      <c r="C41" s="32">
        <f>C42+C43+C44+C45+C46</f>
        <v>844</v>
      </c>
      <c r="D41" s="32">
        <f>D42+D43+D44+D45+D46</f>
        <v>705</v>
      </c>
    </row>
    <row r="42" spans="1:4" ht="22.5" customHeight="1">
      <c r="A42" s="18">
        <v>1</v>
      </c>
      <c r="B42" s="33" t="s">
        <v>46</v>
      </c>
      <c r="C42" s="22"/>
      <c r="D42" s="22"/>
    </row>
    <row r="43" spans="1:4" ht="22.5" customHeight="1">
      <c r="A43" s="18">
        <v>2</v>
      </c>
      <c r="B43" s="33" t="s">
        <v>47</v>
      </c>
      <c r="C43" s="21">
        <f>244+600</f>
        <v>844</v>
      </c>
      <c r="D43" s="21">
        <v>705</v>
      </c>
    </row>
    <row r="44" spans="1:4" ht="22.5" customHeight="1">
      <c r="A44" s="18">
        <v>3</v>
      </c>
      <c r="B44" s="33" t="s">
        <v>48</v>
      </c>
      <c r="C44" s="21"/>
      <c r="D44" s="21"/>
    </row>
    <row r="45" spans="1:4" ht="22.5" customHeight="1">
      <c r="A45" s="18">
        <v>4</v>
      </c>
      <c r="B45" s="33" t="s">
        <v>49</v>
      </c>
      <c r="C45" s="22"/>
      <c r="D45" s="22"/>
    </row>
    <row r="46" spans="1:4" ht="22.5" customHeight="1">
      <c r="A46" s="18">
        <v>5</v>
      </c>
      <c r="B46" s="30" t="s">
        <v>27</v>
      </c>
      <c r="C46" s="22"/>
      <c r="D46" s="22"/>
    </row>
    <row r="47" spans="1:4" s="1" customFormat="1" ht="25.5" customHeight="1">
      <c r="A47" s="13" t="s">
        <v>50</v>
      </c>
      <c r="B47" s="13" t="s">
        <v>51</v>
      </c>
      <c r="C47" s="34">
        <f>C48+C50</f>
        <v>314.11</v>
      </c>
      <c r="D47" s="34">
        <f>D48+D50</f>
        <v>4202.956893</v>
      </c>
    </row>
    <row r="48" spans="1:4" ht="22.5" customHeight="1">
      <c r="A48" s="18">
        <v>1</v>
      </c>
      <c r="B48" s="35" t="s">
        <v>52</v>
      </c>
      <c r="C48" s="22"/>
      <c r="D48" s="22"/>
    </row>
    <row r="49" spans="1:4" ht="22.5" customHeight="1">
      <c r="A49" s="18">
        <v>2</v>
      </c>
      <c r="B49" s="35" t="s">
        <v>53</v>
      </c>
      <c r="C49" s="22"/>
      <c r="D49" s="22"/>
    </row>
    <row r="50" spans="1:4" ht="22.5" customHeight="1">
      <c r="A50" s="36">
        <v>3</v>
      </c>
      <c r="B50" s="35" t="s">
        <v>54</v>
      </c>
      <c r="C50" s="37">
        <v>314.11</v>
      </c>
      <c r="D50" s="38">
        <v>4202.956893</v>
      </c>
    </row>
    <row r="51" spans="1:2" ht="22.5" customHeight="1">
      <c r="A51" s="39" t="s">
        <v>55</v>
      </c>
      <c r="B51" s="40"/>
    </row>
  </sheetData>
  <sheetProtection/>
  <mergeCells count="4">
    <mergeCell ref="A1:B1"/>
    <mergeCell ref="A2:D2"/>
    <mergeCell ref="A3:D3"/>
    <mergeCell ref="A51:B51"/>
  </mergeCells>
  <printOptions horizontalCentered="1"/>
  <pageMargins left="0.5902777777777778" right="0.5902777777777778" top="0.66875" bottom="0.66875" header="0.275" footer="0.39305555555555555"/>
  <pageSetup firstPageNumber="12" useFirstPageNumber="1" fitToHeight="0" fitToWidth="1" horizontalDpi="600" verticalDpi="600" orientation="portrait" paperSize="9" scale="70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汤震</cp:lastModifiedBy>
  <cp:lastPrinted>2018-02-12T02:54:49Z</cp:lastPrinted>
  <dcterms:created xsi:type="dcterms:W3CDTF">2018-01-07T08:12:11Z</dcterms:created>
  <dcterms:modified xsi:type="dcterms:W3CDTF">2020-08-31T11:43:49Z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